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D2 1 Pol" sheetId="12" r:id="rId4"/>
    <sheet name="D2 D14C Pol" sheetId="13" r:id="rId5"/>
    <sheet name="D2 D14E Pol" sheetId="14" r:id="rId6"/>
    <sheet name="D2 D14G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'D2 1 Pol'!$1:$7</definedName>
    <definedName name="_xlnm.Print_Titles" localSheetId="4">'D2 D14C Pol'!$1:$7</definedName>
    <definedName name="_xlnm.Print_Titles" localSheetId="5">'D2 D14E Pol'!$1:$7</definedName>
    <definedName name="_xlnm.Print_Titles" localSheetId="6">'D2 D14G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'D2 1 Pol'!$A$1:$W$222</definedName>
    <definedName name="_xlnm.Print_Area" localSheetId="4">'D2 D14C Pol'!$A$1:$W$57</definedName>
    <definedName name="_xlnm.Print_Area" localSheetId="5">'D2 D14E Pol'!$A$1:$W$115</definedName>
    <definedName name="_xlnm.Print_Area" localSheetId="6">'D2 D14G Pol'!$A$1:$W$57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72"/>
  <c r="I19" s="1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I44" s="1"/>
  <c r="F44"/>
  <c r="G43"/>
  <c r="F43"/>
  <c r="G42"/>
  <c r="F42"/>
  <c r="I42" s="1"/>
  <c r="G41"/>
  <c r="F41"/>
  <c r="I41" s="1"/>
  <c r="G40"/>
  <c r="F40"/>
  <c r="G39"/>
  <c r="G45" s="1"/>
  <c r="G25" s="1"/>
  <c r="F39"/>
  <c r="I39" s="1"/>
  <c r="I45" s="1"/>
  <c r="G47" i="15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I16"/>
  <c r="I8" s="1"/>
  <c r="K16"/>
  <c r="M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G32"/>
  <c r="I32"/>
  <c r="I31" s="1"/>
  <c r="K32"/>
  <c r="K31" s="1"/>
  <c r="M32"/>
  <c r="M31" s="1"/>
  <c r="O32"/>
  <c r="O31" s="1"/>
  <c r="Q32"/>
  <c r="V32"/>
  <c r="V31" s="1"/>
  <c r="G33"/>
  <c r="I33"/>
  <c r="K33"/>
  <c r="M33"/>
  <c r="O33"/>
  <c r="Q33"/>
  <c r="Q31" s="1"/>
  <c r="V33"/>
  <c r="G35"/>
  <c r="I35"/>
  <c r="I34" s="1"/>
  <c r="K35"/>
  <c r="M35"/>
  <c r="O35"/>
  <c r="O34" s="1"/>
  <c r="Q35"/>
  <c r="Q34" s="1"/>
  <c r="V35"/>
  <c r="V34" s="1"/>
  <c r="G36"/>
  <c r="M36" s="1"/>
  <c r="I36"/>
  <c r="K36"/>
  <c r="K34" s="1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I40"/>
  <c r="K40"/>
  <c r="M40"/>
  <c r="O40"/>
  <c r="Q40"/>
  <c r="V40"/>
  <c r="K41"/>
  <c r="G42"/>
  <c r="G41" s="1"/>
  <c r="I42"/>
  <c r="K42"/>
  <c r="M42"/>
  <c r="O42"/>
  <c r="O41" s="1"/>
  <c r="Q42"/>
  <c r="Q41" s="1"/>
  <c r="V42"/>
  <c r="V41" s="1"/>
  <c r="G43"/>
  <c r="I43"/>
  <c r="I41" s="1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AE47"/>
  <c r="G105" i="14"/>
  <c r="G8"/>
  <c r="G9"/>
  <c r="I9"/>
  <c r="I8" s="1"/>
  <c r="K9"/>
  <c r="K8" s="1"/>
  <c r="M9"/>
  <c r="M8" s="1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3"/>
  <c r="G12" s="1"/>
  <c r="I13"/>
  <c r="I12" s="1"/>
  <c r="K13"/>
  <c r="K12" s="1"/>
  <c r="O13"/>
  <c r="Q13"/>
  <c r="Q12" s="1"/>
  <c r="V13"/>
  <c r="V12" s="1"/>
  <c r="G14"/>
  <c r="M14" s="1"/>
  <c r="I14"/>
  <c r="K14"/>
  <c r="O14"/>
  <c r="Q14"/>
  <c r="V14"/>
  <c r="G15"/>
  <c r="M15" s="1"/>
  <c r="I15"/>
  <c r="K15"/>
  <c r="O15"/>
  <c r="Q15"/>
  <c r="V15"/>
  <c r="G16"/>
  <c r="AF105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O12" s="1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1"/>
  <c r="M31" s="1"/>
  <c r="I31"/>
  <c r="I30" s="1"/>
  <c r="K31"/>
  <c r="K30" s="1"/>
  <c r="O31"/>
  <c r="O30" s="1"/>
  <c r="Q31"/>
  <c r="Q30" s="1"/>
  <c r="V31"/>
  <c r="G32"/>
  <c r="M32" s="1"/>
  <c r="I32"/>
  <c r="K32"/>
  <c r="O32"/>
  <c r="Q32"/>
  <c r="V32"/>
  <c r="G33"/>
  <c r="I33"/>
  <c r="K33"/>
  <c r="M33"/>
  <c r="O33"/>
  <c r="Q33"/>
  <c r="V33"/>
  <c r="G34"/>
  <c r="I34"/>
  <c r="K34"/>
  <c r="M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V30" s="1"/>
  <c r="G39"/>
  <c r="M39" s="1"/>
  <c r="I39"/>
  <c r="K39"/>
  <c r="O39"/>
  <c r="Q39"/>
  <c r="V39"/>
  <c r="G40"/>
  <c r="M40" s="1"/>
  <c r="I40"/>
  <c r="K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I49"/>
  <c r="K49"/>
  <c r="M49"/>
  <c r="O49"/>
  <c r="Q49"/>
  <c r="V49"/>
  <c r="G50"/>
  <c r="I50"/>
  <c r="K50"/>
  <c r="M50"/>
  <c r="O50"/>
  <c r="Q50"/>
  <c r="V50"/>
  <c r="G51"/>
  <c r="I51"/>
  <c r="K51"/>
  <c r="M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I57"/>
  <c r="K57"/>
  <c r="M57"/>
  <c r="O57"/>
  <c r="Q57"/>
  <c r="V57"/>
  <c r="G58"/>
  <c r="I58"/>
  <c r="K58"/>
  <c r="M58"/>
  <c r="O58"/>
  <c r="Q58"/>
  <c r="V58"/>
  <c r="G60"/>
  <c r="M60" s="1"/>
  <c r="I60"/>
  <c r="I59" s="1"/>
  <c r="K60"/>
  <c r="K59" s="1"/>
  <c r="O60"/>
  <c r="O59" s="1"/>
  <c r="Q60"/>
  <c r="Q59" s="1"/>
  <c r="V60"/>
  <c r="V59" s="1"/>
  <c r="G61"/>
  <c r="M61" s="1"/>
  <c r="I61"/>
  <c r="K61"/>
  <c r="O61"/>
  <c r="Q61"/>
  <c r="V61"/>
  <c r="G62"/>
  <c r="M62" s="1"/>
  <c r="I62"/>
  <c r="K62"/>
  <c r="O62"/>
  <c r="Q62"/>
  <c r="V62"/>
  <c r="G63"/>
  <c r="M63" s="1"/>
  <c r="I63"/>
  <c r="K63"/>
  <c r="O63"/>
  <c r="Q63"/>
  <c r="V63"/>
  <c r="G64"/>
  <c r="M64" s="1"/>
  <c r="I64"/>
  <c r="K64"/>
  <c r="O64"/>
  <c r="Q64"/>
  <c r="V64"/>
  <c r="G65"/>
  <c r="I65"/>
  <c r="K65"/>
  <c r="M65"/>
  <c r="O65"/>
  <c r="Q65"/>
  <c r="V65"/>
  <c r="G66"/>
  <c r="I66"/>
  <c r="K66"/>
  <c r="M66"/>
  <c r="O66"/>
  <c r="Q66"/>
  <c r="V66"/>
  <c r="G67"/>
  <c r="I67"/>
  <c r="K67"/>
  <c r="M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M70" s="1"/>
  <c r="I70"/>
  <c r="K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I73"/>
  <c r="K73"/>
  <c r="M73"/>
  <c r="O73"/>
  <c r="Q73"/>
  <c r="V73"/>
  <c r="G74"/>
  <c r="I74"/>
  <c r="K74"/>
  <c r="M74"/>
  <c r="O74"/>
  <c r="Q74"/>
  <c r="V74"/>
  <c r="G75"/>
  <c r="I75"/>
  <c r="K75"/>
  <c r="M75"/>
  <c r="O75"/>
  <c r="Q75"/>
  <c r="V75"/>
  <c r="G76"/>
  <c r="M76" s="1"/>
  <c r="I76"/>
  <c r="K76"/>
  <c r="O76"/>
  <c r="Q76"/>
  <c r="V76"/>
  <c r="G77"/>
  <c r="M77" s="1"/>
  <c r="I77"/>
  <c r="K77"/>
  <c r="O77"/>
  <c r="Q77"/>
  <c r="V77"/>
  <c r="G78"/>
  <c r="M78" s="1"/>
  <c r="I78"/>
  <c r="K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I81"/>
  <c r="K81"/>
  <c r="M81"/>
  <c r="O81"/>
  <c r="Q81"/>
  <c r="V81"/>
  <c r="G82"/>
  <c r="I82"/>
  <c r="K82"/>
  <c r="M82"/>
  <c r="O82"/>
  <c r="Q82"/>
  <c r="V82"/>
  <c r="G83"/>
  <c r="I83"/>
  <c r="K83"/>
  <c r="M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M86" s="1"/>
  <c r="I86"/>
  <c r="K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I89"/>
  <c r="K89"/>
  <c r="M89"/>
  <c r="O89"/>
  <c r="Q89"/>
  <c r="V89"/>
  <c r="G90"/>
  <c r="I90"/>
  <c r="K90"/>
  <c r="M90"/>
  <c r="O90"/>
  <c r="Q90"/>
  <c r="V90"/>
  <c r="G91"/>
  <c r="I91"/>
  <c r="K91"/>
  <c r="M91"/>
  <c r="O91"/>
  <c r="Q91"/>
  <c r="V91"/>
  <c r="G92"/>
  <c r="M92" s="1"/>
  <c r="I92"/>
  <c r="K92"/>
  <c r="O92"/>
  <c r="Q92"/>
  <c r="V92"/>
  <c r="G94"/>
  <c r="G93" s="1"/>
  <c r="I94"/>
  <c r="I93" s="1"/>
  <c r="K94"/>
  <c r="K93" s="1"/>
  <c r="O94"/>
  <c r="O93" s="1"/>
  <c r="Q94"/>
  <c r="V94"/>
  <c r="V93" s="1"/>
  <c r="G95"/>
  <c r="M95" s="1"/>
  <c r="I95"/>
  <c r="K95"/>
  <c r="O95"/>
  <c r="Q95"/>
  <c r="V95"/>
  <c r="G96"/>
  <c r="M96" s="1"/>
  <c r="I96"/>
  <c r="K96"/>
  <c r="O96"/>
  <c r="Q96"/>
  <c r="V96"/>
  <c r="G97"/>
  <c r="I97"/>
  <c r="K97"/>
  <c r="M97"/>
  <c r="O97"/>
  <c r="Q97"/>
  <c r="V97"/>
  <c r="G98"/>
  <c r="I98"/>
  <c r="K98"/>
  <c r="M98"/>
  <c r="O98"/>
  <c r="Q98"/>
  <c r="V98"/>
  <c r="G99"/>
  <c r="I99"/>
  <c r="K99"/>
  <c r="M99"/>
  <c r="O99"/>
  <c r="Q99"/>
  <c r="V99"/>
  <c r="G100"/>
  <c r="M100" s="1"/>
  <c r="I100"/>
  <c r="K100"/>
  <c r="O100"/>
  <c r="Q100"/>
  <c r="V100"/>
  <c r="G101"/>
  <c r="M101" s="1"/>
  <c r="I101"/>
  <c r="K101"/>
  <c r="O101"/>
  <c r="Q101"/>
  <c r="Q93" s="1"/>
  <c r="V101"/>
  <c r="V102"/>
  <c r="G103"/>
  <c r="M103" s="1"/>
  <c r="M102" s="1"/>
  <c r="I103"/>
  <c r="I102" s="1"/>
  <c r="K103"/>
  <c r="K102" s="1"/>
  <c r="O103"/>
  <c r="O102" s="1"/>
  <c r="Q103"/>
  <c r="Q102" s="1"/>
  <c r="V103"/>
  <c r="AE105"/>
  <c r="G47" i="13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AF47" s="1"/>
  <c r="I14"/>
  <c r="K14"/>
  <c r="O14"/>
  <c r="Q14"/>
  <c r="V14"/>
  <c r="G15"/>
  <c r="M15" s="1"/>
  <c r="I15"/>
  <c r="K15"/>
  <c r="O15"/>
  <c r="Q15"/>
  <c r="V15"/>
  <c r="G16"/>
  <c r="I16"/>
  <c r="I8" s="1"/>
  <c r="K16"/>
  <c r="M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I24"/>
  <c r="K24"/>
  <c r="M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30"/>
  <c r="G29" s="1"/>
  <c r="I30"/>
  <c r="I29" s="1"/>
  <c r="K30"/>
  <c r="K29" s="1"/>
  <c r="O30"/>
  <c r="O29" s="1"/>
  <c r="Q30"/>
  <c r="V30"/>
  <c r="G31"/>
  <c r="M31" s="1"/>
  <c r="I31"/>
  <c r="K31"/>
  <c r="O31"/>
  <c r="Q31"/>
  <c r="V31"/>
  <c r="G32"/>
  <c r="I32"/>
  <c r="K32"/>
  <c r="M32"/>
  <c r="O32"/>
  <c r="Q32"/>
  <c r="V32"/>
  <c r="G33"/>
  <c r="I33"/>
  <c r="K33"/>
  <c r="M33"/>
  <c r="O33"/>
  <c r="Q33"/>
  <c r="Q29" s="1"/>
  <c r="V33"/>
  <c r="G34"/>
  <c r="I34"/>
  <c r="K34"/>
  <c r="M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V29" s="1"/>
  <c r="G38"/>
  <c r="M38" s="1"/>
  <c r="I38"/>
  <c r="K38"/>
  <c r="O38"/>
  <c r="Q38"/>
  <c r="V38"/>
  <c r="G39"/>
  <c r="M39" s="1"/>
  <c r="I39"/>
  <c r="K39"/>
  <c r="O39"/>
  <c r="Q39"/>
  <c r="V39"/>
  <c r="G40"/>
  <c r="I40"/>
  <c r="K40"/>
  <c r="M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AE47"/>
  <c r="G212" i="12"/>
  <c r="I8"/>
  <c r="G9"/>
  <c r="I9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Q16"/>
  <c r="V16"/>
  <c r="G17"/>
  <c r="AF212" s="1"/>
  <c r="I17"/>
  <c r="I16" s="1"/>
  <c r="K17"/>
  <c r="K16" s="1"/>
  <c r="O17"/>
  <c r="O16" s="1"/>
  <c r="Q17"/>
  <c r="V17"/>
  <c r="G18"/>
  <c r="I18"/>
  <c r="G19"/>
  <c r="I19"/>
  <c r="K19"/>
  <c r="K18" s="1"/>
  <c r="M19"/>
  <c r="M18" s="1"/>
  <c r="O19"/>
  <c r="O18" s="1"/>
  <c r="Q19"/>
  <c r="Q18" s="1"/>
  <c r="V19"/>
  <c r="V18" s="1"/>
  <c r="K24"/>
  <c r="G25"/>
  <c r="I25"/>
  <c r="I24" s="1"/>
  <c r="K25"/>
  <c r="M25"/>
  <c r="O25"/>
  <c r="O24" s="1"/>
  <c r="Q25"/>
  <c r="Q24" s="1"/>
  <c r="V25"/>
  <c r="V24" s="1"/>
  <c r="G29"/>
  <c r="M29" s="1"/>
  <c r="M24" s="1"/>
  <c r="I29"/>
  <c r="K29"/>
  <c r="O29"/>
  <c r="Q29"/>
  <c r="V29"/>
  <c r="V30"/>
  <c r="G31"/>
  <c r="M31" s="1"/>
  <c r="I31"/>
  <c r="I30" s="1"/>
  <c r="K31"/>
  <c r="K30" s="1"/>
  <c r="O31"/>
  <c r="O30" s="1"/>
  <c r="Q31"/>
  <c r="V31"/>
  <c r="G32"/>
  <c r="M32" s="1"/>
  <c r="I32"/>
  <c r="K32"/>
  <c r="O32"/>
  <c r="Q32"/>
  <c r="V32"/>
  <c r="G36"/>
  <c r="I36"/>
  <c r="K36"/>
  <c r="M36"/>
  <c r="O36"/>
  <c r="Q36"/>
  <c r="V36"/>
  <c r="G40"/>
  <c r="I40"/>
  <c r="K40"/>
  <c r="M40"/>
  <c r="O40"/>
  <c r="Q40"/>
  <c r="Q30" s="1"/>
  <c r="V40"/>
  <c r="G44"/>
  <c r="I44"/>
  <c r="K44"/>
  <c r="M44"/>
  <c r="O44"/>
  <c r="Q44"/>
  <c r="V44"/>
  <c r="G48"/>
  <c r="I48"/>
  <c r="K48"/>
  <c r="M48"/>
  <c r="O48"/>
  <c r="Q48"/>
  <c r="V48"/>
  <c r="G52"/>
  <c r="M52" s="1"/>
  <c r="I52"/>
  <c r="K52"/>
  <c r="O52"/>
  <c r="Q52"/>
  <c r="V52"/>
  <c r="Q53"/>
  <c r="V53"/>
  <c r="G54"/>
  <c r="M54" s="1"/>
  <c r="I54"/>
  <c r="I53" s="1"/>
  <c r="K54"/>
  <c r="K53" s="1"/>
  <c r="O54"/>
  <c r="O53" s="1"/>
  <c r="Q54"/>
  <c r="V54"/>
  <c r="G58"/>
  <c r="M58" s="1"/>
  <c r="I58"/>
  <c r="K58"/>
  <c r="O58"/>
  <c r="Q58"/>
  <c r="V58"/>
  <c r="I62"/>
  <c r="G63"/>
  <c r="I63"/>
  <c r="K63"/>
  <c r="K62" s="1"/>
  <c r="M63"/>
  <c r="O63"/>
  <c r="O62" s="1"/>
  <c r="Q63"/>
  <c r="Q62" s="1"/>
  <c r="V63"/>
  <c r="G64"/>
  <c r="I64"/>
  <c r="K64"/>
  <c r="M64"/>
  <c r="O64"/>
  <c r="Q64"/>
  <c r="V64"/>
  <c r="V62" s="1"/>
  <c r="G65"/>
  <c r="I65"/>
  <c r="K65"/>
  <c r="M65"/>
  <c r="O65"/>
  <c r="Q65"/>
  <c r="V65"/>
  <c r="G66"/>
  <c r="M66" s="1"/>
  <c r="I66"/>
  <c r="K66"/>
  <c r="O66"/>
  <c r="Q66"/>
  <c r="V66"/>
  <c r="G67"/>
  <c r="M67" s="1"/>
  <c r="I67"/>
  <c r="K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I70"/>
  <c r="V70"/>
  <c r="G71"/>
  <c r="I71"/>
  <c r="K71"/>
  <c r="K70" s="1"/>
  <c r="M71"/>
  <c r="M70" s="1"/>
  <c r="O71"/>
  <c r="O70" s="1"/>
  <c r="Q71"/>
  <c r="Q70" s="1"/>
  <c r="V71"/>
  <c r="K72"/>
  <c r="G73"/>
  <c r="I73"/>
  <c r="I72" s="1"/>
  <c r="K73"/>
  <c r="M73"/>
  <c r="O73"/>
  <c r="O72" s="1"/>
  <c r="Q73"/>
  <c r="Q72" s="1"/>
  <c r="V73"/>
  <c r="V72" s="1"/>
  <c r="G77"/>
  <c r="M77" s="1"/>
  <c r="M72" s="1"/>
  <c r="I77"/>
  <c r="K77"/>
  <c r="O77"/>
  <c r="Q77"/>
  <c r="V77"/>
  <c r="V78"/>
  <c r="G79"/>
  <c r="G78" s="1"/>
  <c r="I79"/>
  <c r="I78" s="1"/>
  <c r="K79"/>
  <c r="K78" s="1"/>
  <c r="O79"/>
  <c r="O78" s="1"/>
  <c r="Q79"/>
  <c r="V79"/>
  <c r="G84"/>
  <c r="M84" s="1"/>
  <c r="I84"/>
  <c r="K84"/>
  <c r="O84"/>
  <c r="Q84"/>
  <c r="V84"/>
  <c r="G88"/>
  <c r="I88"/>
  <c r="K88"/>
  <c r="M88"/>
  <c r="O88"/>
  <c r="Q88"/>
  <c r="V88"/>
  <c r="G93"/>
  <c r="I93"/>
  <c r="K93"/>
  <c r="M93"/>
  <c r="O93"/>
  <c r="Q93"/>
  <c r="Q78" s="1"/>
  <c r="V93"/>
  <c r="G95"/>
  <c r="I95"/>
  <c r="I94" s="1"/>
  <c r="K95"/>
  <c r="M95"/>
  <c r="O95"/>
  <c r="O94" s="1"/>
  <c r="Q95"/>
  <c r="Q94" s="1"/>
  <c r="V95"/>
  <c r="V94" s="1"/>
  <c r="G99"/>
  <c r="M99" s="1"/>
  <c r="I99"/>
  <c r="K99"/>
  <c r="O99"/>
  <c r="Q99"/>
  <c r="V99"/>
  <c r="G103"/>
  <c r="M103" s="1"/>
  <c r="I103"/>
  <c r="K103"/>
  <c r="O103"/>
  <c r="Q103"/>
  <c r="V103"/>
  <c r="G107"/>
  <c r="M107" s="1"/>
  <c r="I107"/>
  <c r="K107"/>
  <c r="K94" s="1"/>
  <c r="O107"/>
  <c r="Q107"/>
  <c r="V107"/>
  <c r="G108"/>
  <c r="G109"/>
  <c r="I109"/>
  <c r="I108" s="1"/>
  <c r="K109"/>
  <c r="K108" s="1"/>
  <c r="M109"/>
  <c r="O109"/>
  <c r="O108" s="1"/>
  <c r="Q109"/>
  <c r="V109"/>
  <c r="V108" s="1"/>
  <c r="G117"/>
  <c r="I117"/>
  <c r="K117"/>
  <c r="M117"/>
  <c r="O117"/>
  <c r="Q117"/>
  <c r="Q108" s="1"/>
  <c r="V117"/>
  <c r="G121"/>
  <c r="I121"/>
  <c r="K121"/>
  <c r="M121"/>
  <c r="O121"/>
  <c r="Q121"/>
  <c r="V121"/>
  <c r="G123"/>
  <c r="I123"/>
  <c r="K123"/>
  <c r="M123"/>
  <c r="O123"/>
  <c r="Q123"/>
  <c r="V123"/>
  <c r="G125"/>
  <c r="M125" s="1"/>
  <c r="I125"/>
  <c r="K125"/>
  <c r="O125"/>
  <c r="Q125"/>
  <c r="V125"/>
  <c r="G129"/>
  <c r="M129" s="1"/>
  <c r="I129"/>
  <c r="K129"/>
  <c r="O129"/>
  <c r="Q129"/>
  <c r="V129"/>
  <c r="G132"/>
  <c r="M132" s="1"/>
  <c r="I132"/>
  <c r="K132"/>
  <c r="O132"/>
  <c r="Q132"/>
  <c r="V132"/>
  <c r="G134"/>
  <c r="M134" s="1"/>
  <c r="I134"/>
  <c r="K134"/>
  <c r="O134"/>
  <c r="Q134"/>
  <c r="V134"/>
  <c r="G136"/>
  <c r="I136"/>
  <c r="K136"/>
  <c r="M136"/>
  <c r="O136"/>
  <c r="Q136"/>
  <c r="V136"/>
  <c r="G138"/>
  <c r="I138"/>
  <c r="K138"/>
  <c r="M138"/>
  <c r="O138"/>
  <c r="Q138"/>
  <c r="V138"/>
  <c r="G142"/>
  <c r="I142"/>
  <c r="K142"/>
  <c r="M142"/>
  <c r="O142"/>
  <c r="Q142"/>
  <c r="V142"/>
  <c r="G146"/>
  <c r="I146"/>
  <c r="K146"/>
  <c r="M146"/>
  <c r="O146"/>
  <c r="Q146"/>
  <c r="V146"/>
  <c r="G148"/>
  <c r="M148" s="1"/>
  <c r="M147" s="1"/>
  <c r="I148"/>
  <c r="I147" s="1"/>
  <c r="K148"/>
  <c r="O148"/>
  <c r="Q148"/>
  <c r="V148"/>
  <c r="V147" s="1"/>
  <c r="G152"/>
  <c r="M152" s="1"/>
  <c r="I152"/>
  <c r="K152"/>
  <c r="K147" s="1"/>
  <c r="O152"/>
  <c r="Q152"/>
  <c r="V152"/>
  <c r="G156"/>
  <c r="M156" s="1"/>
  <c r="I156"/>
  <c r="K156"/>
  <c r="O156"/>
  <c r="Q156"/>
  <c r="V156"/>
  <c r="G160"/>
  <c r="I160"/>
  <c r="K160"/>
  <c r="M160"/>
  <c r="O160"/>
  <c r="O147" s="1"/>
  <c r="Q160"/>
  <c r="V160"/>
  <c r="G163"/>
  <c r="I163"/>
  <c r="K163"/>
  <c r="M163"/>
  <c r="O163"/>
  <c r="Q163"/>
  <c r="V163"/>
  <c r="G166"/>
  <c r="I166"/>
  <c r="K166"/>
  <c r="M166"/>
  <c r="O166"/>
  <c r="Q166"/>
  <c r="V166"/>
  <c r="G170"/>
  <c r="I170"/>
  <c r="K170"/>
  <c r="M170"/>
  <c r="O170"/>
  <c r="Q170"/>
  <c r="V170"/>
  <c r="G174"/>
  <c r="M174" s="1"/>
  <c r="I174"/>
  <c r="K174"/>
  <c r="O174"/>
  <c r="Q174"/>
  <c r="Q147" s="1"/>
  <c r="V174"/>
  <c r="V175"/>
  <c r="G176"/>
  <c r="G175" s="1"/>
  <c r="I176"/>
  <c r="I175" s="1"/>
  <c r="K176"/>
  <c r="K175" s="1"/>
  <c r="O176"/>
  <c r="O175" s="1"/>
  <c r="Q176"/>
  <c r="V176"/>
  <c r="G180"/>
  <c r="M180" s="1"/>
  <c r="I180"/>
  <c r="K180"/>
  <c r="O180"/>
  <c r="Q180"/>
  <c r="V180"/>
  <c r="G184"/>
  <c r="I184"/>
  <c r="K184"/>
  <c r="M184"/>
  <c r="O184"/>
  <c r="Q184"/>
  <c r="V184"/>
  <c r="G188"/>
  <c r="I188"/>
  <c r="K188"/>
  <c r="M188"/>
  <c r="O188"/>
  <c r="Q188"/>
  <c r="Q175" s="1"/>
  <c r="V188"/>
  <c r="G192"/>
  <c r="I192"/>
  <c r="K192"/>
  <c r="M192"/>
  <c r="O192"/>
  <c r="Q192"/>
  <c r="V192"/>
  <c r="G196"/>
  <c r="I196"/>
  <c r="K196"/>
  <c r="M196"/>
  <c r="O196"/>
  <c r="Q196"/>
  <c r="V196"/>
  <c r="O197"/>
  <c r="Q197"/>
  <c r="G198"/>
  <c r="M198" s="1"/>
  <c r="M197" s="1"/>
  <c r="I198"/>
  <c r="I197" s="1"/>
  <c r="K198"/>
  <c r="O198"/>
  <c r="Q198"/>
  <c r="V198"/>
  <c r="V197" s="1"/>
  <c r="G206"/>
  <c r="M206" s="1"/>
  <c r="I206"/>
  <c r="K206"/>
  <c r="K197" s="1"/>
  <c r="O206"/>
  <c r="Q206"/>
  <c r="V206"/>
  <c r="AE212"/>
  <c r="I20" i="1"/>
  <c r="I18"/>
  <c r="I16"/>
  <c r="H45"/>
  <c r="I40"/>
  <c r="F45" l="1"/>
  <c r="G23" s="1"/>
  <c r="I17"/>
  <c r="I21" s="1"/>
  <c r="I74"/>
  <c r="J68" s="1"/>
  <c r="I43"/>
  <c r="A27"/>
  <c r="A28" s="1"/>
  <c r="G28" s="1"/>
  <c r="G27" s="1"/>
  <c r="G29" s="1"/>
  <c r="M8" i="15"/>
  <c r="M41"/>
  <c r="M34"/>
  <c r="AF47"/>
  <c r="G8"/>
  <c r="G34"/>
  <c r="M30" i="14"/>
  <c r="M59"/>
  <c r="G102"/>
  <c r="G30"/>
  <c r="M94"/>
  <c r="M93" s="1"/>
  <c r="G59"/>
  <c r="M16"/>
  <c r="M13"/>
  <c r="M12" s="1"/>
  <c r="M8" i="13"/>
  <c r="G8"/>
  <c r="M30"/>
  <c r="M29" s="1"/>
  <c r="M14"/>
  <c r="M62" i="12"/>
  <c r="M53"/>
  <c r="M30"/>
  <c r="M108"/>
  <c r="M94"/>
  <c r="M8"/>
  <c r="G53"/>
  <c r="G62"/>
  <c r="G8"/>
  <c r="G30"/>
  <c r="M17"/>
  <c r="M16" s="1"/>
  <c r="M176"/>
  <c r="M175" s="1"/>
  <c r="M79"/>
  <c r="M78" s="1"/>
  <c r="G16"/>
  <c r="G197"/>
  <c r="G94"/>
  <c r="G72"/>
  <c r="G24"/>
  <c r="G147"/>
  <c r="J43" i="1"/>
  <c r="J39"/>
  <c r="J45" s="1"/>
  <c r="J40"/>
  <c r="J44"/>
  <c r="J41"/>
  <c r="J42"/>
  <c r="J28"/>
  <c r="J26"/>
  <c r="G38"/>
  <c r="F38"/>
  <c r="H32"/>
  <c r="J23"/>
  <c r="J24"/>
  <c r="J25"/>
  <c r="J27"/>
  <c r="E24"/>
  <c r="G24"/>
  <c r="E26"/>
  <c r="G26"/>
  <c r="J63" l="1"/>
  <c r="J69"/>
  <c r="J56"/>
  <c r="J66"/>
  <c r="J65"/>
  <c r="J58"/>
  <c r="J55"/>
  <c r="J73"/>
  <c r="J53"/>
  <c r="J67"/>
  <c r="J70"/>
  <c r="J71"/>
  <c r="J52"/>
  <c r="J54"/>
  <c r="J61"/>
  <c r="J60"/>
  <c r="J64"/>
  <c r="J57"/>
  <c r="J62"/>
  <c r="J59"/>
  <c r="J72"/>
  <c r="J7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<sst xmlns="http://schemas.openxmlformats.org/spreadsheetml/2006/main" count="2042" uniqueCount="668">
  <si>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</si>
  <si>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</si>
  <si>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</si>
  <si>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</si>
  <si>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</si>
  <si>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</si>
  <si>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</si>
  <si>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</si>
  <si>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</si>
  <si>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</si>
  <si>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</si>
  <si>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</si>
  <si>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</si>
  <si>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</si>
  <si>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</si>
  <si>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</si>
  <si>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</si>
  <si>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</si>
  <si>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</si>
  <si>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</si>
  <si>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</si>
  <si>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</si>
  <si>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</si>
  <si>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</si>
  <si>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</si>
  <si>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</si>
  <si>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</si>
  <si>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</si>
  <si>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</si>
  <si>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</si>
  <si>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</si>
  <si>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</si>
  <si>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</si>
  <si>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</si>
  <si>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</si>
  <si>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</si>
  <si>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</si>
  <si>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</si>
  <si>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</si>
  <si>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</si>
  <si>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</si>
  <si>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</si>
  <si>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</si>
  <si>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2839</t>
  </si>
  <si>
    <t>Nemocnice Ústí n. L.</t>
  </si>
  <si>
    <t>Stavba</t>
  </si>
  <si>
    <t>D2</t>
  </si>
  <si>
    <t>Pavilon D2</t>
  </si>
  <si>
    <t>1</t>
  </si>
  <si>
    <t>0102 - Pavilon D2</t>
  </si>
  <si>
    <t>D14C</t>
  </si>
  <si>
    <t>VZT</t>
  </si>
  <si>
    <t>D14E</t>
  </si>
  <si>
    <t>ZTI</t>
  </si>
  <si>
    <t>D14G</t>
  </si>
  <si>
    <t>EL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</si>
  <si>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</si>
  <si>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</si>
  <si>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</si>
  <si>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</si>
  <si>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</si>
  <si>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</si>
  <si>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</si>
  <si>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</si>
  <si>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</si>
  <si>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</si>
  <si>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</si>
  <si>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</si>
  <si>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</si>
  <si>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</si>
  <si>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</si>
  <si>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</si>
  <si>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</si>
  <si>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</si>
  <si>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714</t>
  </si>
  <si>
    <t>Akustická a protiotřesová opatření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</si>
  <si>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</si>
  <si>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</si>
  <si>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</si>
  <si>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</si>
  <si>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</si>
  <si>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</si>
  <si>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</si>
  <si>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</si>
  <si>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</si>
  <si>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Armatury</t>
  </si>
  <si>
    <t>763</t>
  </si>
  <si>
    <t>Konstrukce suché výstavby</t>
  </si>
  <si>
    <t>766</t>
  </si>
  <si>
    <t>Konstrukce truhlářské</t>
  </si>
  <si>
    <t>771</t>
  </si>
  <si>
    <t>Podlahy z dlaždic</t>
  </si>
  <si>
    <t>781</t>
  </si>
  <si>
    <t>Dokončovací práce - obklady</t>
  </si>
  <si>
    <t>784</t>
  </si>
  <si>
    <t>Dokončovací práce - malby a tapety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</si>
  <si>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</si>
  <si>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</si>
  <si>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</si>
  <si>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</si>
  <si>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</si>
  <si>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</si>
  <si>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</si>
  <si>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</si>
  <si>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</si>
  <si>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</si>
  <si>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</si>
  <si>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</si>
  <si>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</si>
  <si>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</si>
  <si>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</si>
  <si>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</si>
  <si>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</si>
  <si>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</si>
  <si>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</si>
  <si>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</si>
  <si>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</si>
  <si>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</si>
  <si>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</si>
  <si>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</si>
  <si>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</si>
  <si>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</si>
  <si>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</si>
  <si>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</si>
  <si>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</si>
  <si>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</si>
  <si>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</si>
  <si>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</si>
  <si>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317142432</t>
  </si>
  <si>
    <t>Překlad nenosný přímý z pórobetonu Ytong v příčkách tl 125 mm dl přes 1000 do 1250 mm</t>
  </si>
  <si>
    <t>kus</t>
  </si>
  <si>
    <t>URS</t>
  </si>
  <si>
    <t>ÚRS 18 01</t>
  </si>
  <si>
    <t>POL1_1</t>
  </si>
  <si>
    <t>317142442</t>
  </si>
  <si>
    <t>Překlad nenosný přímý z pórobetonu Ytong v příčkách tl 150 mm dl přes 1000 do 1250 mm</t>
  </si>
  <si>
    <t>317941121</t>
  </si>
  <si>
    <t>Osazování ocelových válcovaných nosníků na zdivu I, IE, U, UE nebo L do č 12</t>
  </si>
  <si>
    <t>t</t>
  </si>
  <si>
    <t>13010714R</t>
  </si>
  <si>
    <t>ocel profilová IPN 120 jakost 11 375 včetně nátěru</t>
  </si>
  <si>
    <t>Vlastní</t>
  </si>
  <si>
    <t>Indiv</t>
  </si>
  <si>
    <t>POL3_0</t>
  </si>
  <si>
    <t>342272225</t>
  </si>
  <si>
    <t>Příčka z pórobetonových hladkých tvárnic na tenkovrstvou maltu tl 100 mm</t>
  </si>
  <si>
    <t>m2</t>
  </si>
  <si>
    <t>1.PP : 4,62</t>
  </si>
  <si>
    <t>VV</t>
  </si>
  <si>
    <t>2.NP : 3,718</t>
  </si>
  <si>
    <t>005241010R</t>
  </si>
  <si>
    <t xml:space="preserve">Dokumentace skutečného provedení </t>
  </si>
  <si>
    <t>Soubor</t>
  </si>
  <si>
    <t>RTS 18/ II</t>
  </si>
  <si>
    <t>POL99_8</t>
  </si>
  <si>
    <t>DIgi 7</t>
  </si>
  <si>
    <t>zpětná montáž podhledů</t>
  </si>
  <si>
    <t xml:space="preserve">m2    </t>
  </si>
  <si>
    <t>POL1_</t>
  </si>
  <si>
    <t>1.PP : 126,72</t>
  </si>
  <si>
    <t>2.NP : 37,84</t>
  </si>
  <si>
    <t>4.NP : 45,65</t>
  </si>
  <si>
    <t>5.NP : 84,7</t>
  </si>
  <si>
    <t>342272235</t>
  </si>
  <si>
    <t>Příčka z pórobetonových hladkých tvárnic na tenkovrstvou maltu tl 125 mm</t>
  </si>
  <si>
    <t>1.PP : 8,2</t>
  </si>
  <si>
    <t>2.NP : 2,36</t>
  </si>
  <si>
    <t>5.NP : 40,821</t>
  </si>
  <si>
    <t>346244381</t>
  </si>
  <si>
    <t>Plentování jednostranné v do 200 mm válcovaných nosníků cihlami</t>
  </si>
  <si>
    <t>612142012</t>
  </si>
  <si>
    <t>Potažení vnitřních stěn rabicovým pletivem</t>
  </si>
  <si>
    <t>612321141</t>
  </si>
  <si>
    <t>Vápenocementová omítka štuková dvouvrstvá vnitřních stěn nanášená ručně</t>
  </si>
  <si>
    <t>1.PP : 147,66</t>
  </si>
  <si>
    <t>2.NP : 136,35</t>
  </si>
  <si>
    <t>5.NP : 275,57</t>
  </si>
  <si>
    <t>612325402</t>
  </si>
  <si>
    <t>Oprava vnitřní vápenocementové hrubé omítky stěn v rozsahu plochy do 30%</t>
  </si>
  <si>
    <t>633811111</t>
  </si>
  <si>
    <t>Broušení nerovností betonových podlah do 2 mm - stržení šlemu</t>
  </si>
  <si>
    <t>1.PP : 38,83</t>
  </si>
  <si>
    <t>2.NP : 35,53</t>
  </si>
  <si>
    <t>5.NP : 66,44</t>
  </si>
  <si>
    <t>642942111</t>
  </si>
  <si>
    <t>Osazování zárubní nebo rámů dveřních kovových do 2,5 m2 na MC</t>
  </si>
  <si>
    <t>1.PP : 4</t>
  </si>
  <si>
    <t>2.NP : 7</t>
  </si>
  <si>
    <t>5.NP : 11</t>
  </si>
  <si>
    <t>553314R</t>
  </si>
  <si>
    <t>zárubeň ocelová pro dodatečnou montáž typ HSE DZD š. 125 mm včetně nátěru</t>
  </si>
  <si>
    <t>553314R2</t>
  </si>
  <si>
    <t>zárubeň ocelová pro dodatečnou montáž typ HSE DZD š. 150 mm včetně nátěru</t>
  </si>
  <si>
    <t>962031136</t>
  </si>
  <si>
    <t>Bourání příček z tvárnic nebo příčkovek tl do 150 mm</t>
  </si>
  <si>
    <t>1.PP : 43,04</t>
  </si>
  <si>
    <t>2.NP : 12,8</t>
  </si>
  <si>
    <t>5.NP : 68,27</t>
  </si>
  <si>
    <t>968072455</t>
  </si>
  <si>
    <t>Vybourání kovových dveřních zárubní pl do 2 m2</t>
  </si>
  <si>
    <t>1.PP : 3</t>
  </si>
  <si>
    <t>2.NP : 5</t>
  </si>
  <si>
    <t>5.NP : 8</t>
  </si>
  <si>
    <t>997013114</t>
  </si>
  <si>
    <t>Vnitrostaveništní doprava suti a vybouraných hmot pro budovy v do 15 m s použitím mechanizace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</si>
  <si>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</si>
  <si>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</si>
  <si>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</si>
  <si>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</si>
  <si>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997013803</t>
  </si>
  <si>
    <t>Poplatek za uložení na skládce (skládkovné) stavebního odpadu cihelného kód odpadu 170 102</t>
  </si>
  <si>
    <t>997013807</t>
  </si>
  <si>
    <t>Poplatek za uložení na skládce (skládkovné) stavebního odpadu keramického kód odpadu 170 103</t>
  </si>
  <si>
    <t>997013811</t>
  </si>
  <si>
    <t>Poplatek za uložení na skládce (skládkovné) stavebního odpadu dřevěného kód odpadu 170 201</t>
  </si>
  <si>
    <t>997013831</t>
  </si>
  <si>
    <t>Poplatek za uložení na skládce (skládkovné) stavebního odpadu směsného kód odpadu 170 904</t>
  </si>
  <si>
    <t>998011003</t>
  </si>
  <si>
    <t>Přesun hmot pro budovy zděné v do 24 m</t>
  </si>
  <si>
    <t>711113117</t>
  </si>
  <si>
    <t>Izolace proti zemní vlhkosti vodorovná za studena těsnicí stěrkou nepružnou</t>
  </si>
  <si>
    <t>POL1_7</t>
  </si>
  <si>
    <t>998711103</t>
  </si>
  <si>
    <t>Přesun hmot tonážní pro izolace proti vodě, vlhkosti a plynům v objektech výšky do 60 m</t>
  </si>
  <si>
    <t>714121011</t>
  </si>
  <si>
    <t>Montáž podstropních panelů s rozšířenou zvukovou pohltivostí zavěšených na viditelný rošt</t>
  </si>
  <si>
    <t>1.PP : 91,52</t>
  </si>
  <si>
    <t>2.NP : 26,22</t>
  </si>
  <si>
    <t>4.NP : 47,3</t>
  </si>
  <si>
    <t>5.NP : 9,746</t>
  </si>
  <si>
    <t>71412101R</t>
  </si>
  <si>
    <t>Montáž podstropních panelů s rozšířenou zvukovou pohltivostí zavěšených na viditelný antikorozní, rošt C3</t>
  </si>
  <si>
    <t>1.PP : 40,02</t>
  </si>
  <si>
    <t>2.NP : 13,42</t>
  </si>
  <si>
    <t>5.NP : 45</t>
  </si>
  <si>
    <t>5903652R</t>
  </si>
  <si>
    <t>Stropní kazeta pro minerální podhled ADVANTAGE A T15/T24 NE GEN II (600/600) mm</t>
  </si>
  <si>
    <t>1.PP : 129,8</t>
  </si>
  <si>
    <t>2.NP : 38,5</t>
  </si>
  <si>
    <t>5.NP : 52,8</t>
  </si>
  <si>
    <t>998714103</t>
  </si>
  <si>
    <t>Přesun hmot tonážní pro akustická a protiotřesová opatření v objektech v do 24 m</t>
  </si>
  <si>
    <t>763431803</t>
  </si>
  <si>
    <t>Demontáž minerálního podhledu zavěšeného na skrytém roštu</t>
  </si>
  <si>
    <t>1.PP : 38,47</t>
  </si>
  <si>
    <t>2.NP : 35,31</t>
  </si>
  <si>
    <t>5.NP : 68,23</t>
  </si>
  <si>
    <t>763411114</t>
  </si>
  <si>
    <t>Sanitární příčky do mokrého prostředí, kompaktní desky tl 8 mm</t>
  </si>
  <si>
    <t>1.PP : 17,2</t>
  </si>
  <si>
    <t>2.NP : 4,1</t>
  </si>
  <si>
    <t>5.NP : 11,55</t>
  </si>
  <si>
    <t>763411124</t>
  </si>
  <si>
    <t>Dveře sanitárních příček, kompaktní desky tl 8 mm, š do 800 mm, v do 2000 mm</t>
  </si>
  <si>
    <t>2.NP : 2</t>
  </si>
  <si>
    <t>5.NP : 5</t>
  </si>
  <si>
    <t>998763303</t>
  </si>
  <si>
    <t>Přesun hmot tonážní pro sádrokartonové konstrukce v objektech v do 24 m</t>
  </si>
  <si>
    <t>766691914</t>
  </si>
  <si>
    <t>Vyvěšení nebo zavěšení dřevěných křídel dveří pl do 2 m2</t>
  </si>
  <si>
    <t>1.PP-600 : 5</t>
  </si>
  <si>
    <t>1.PP-800 : 2</t>
  </si>
  <si>
    <t>2.NP - 700 : 3</t>
  </si>
  <si>
    <t>2.NP - 800 : 6</t>
  </si>
  <si>
    <t>5.NP - 600 : 1</t>
  </si>
  <si>
    <t>5.NP - 700 : 4</t>
  </si>
  <si>
    <t>5.NP - 800 : 9</t>
  </si>
  <si>
    <t>766660001</t>
  </si>
  <si>
    <t>Montáž dveřních křídel otvíravých 1křídlových š do 0,8 m do ocelové zárubně</t>
  </si>
  <si>
    <t>5.NP : 6</t>
  </si>
  <si>
    <t>766660002</t>
  </si>
  <si>
    <t>Montáž dveřních křídel otvíravých 1křídlových š přes 0,8 m do ocelové zárubně</t>
  </si>
  <si>
    <t>6116032R2</t>
  </si>
  <si>
    <t>D02-P Jednokřídlé dveře interiérové plné 700x1970 mm</t>
  </si>
  <si>
    <t>5.NP : 1</t>
  </si>
  <si>
    <t>6116032R3</t>
  </si>
  <si>
    <t>D03-L Jednokřídlé dveře interiérové plné 700x1970 mm</t>
  </si>
  <si>
    <t>5.NP : 2</t>
  </si>
  <si>
    <t>6116032R4</t>
  </si>
  <si>
    <t>D04-P Jednokřídlé dveře interiérové plné 700x1970 mm</t>
  </si>
  <si>
    <t>5.NP : 3</t>
  </si>
  <si>
    <t>6116032R5</t>
  </si>
  <si>
    <t>D05-P Jednokřídlé dveře interiérové plné 900x1970 mm</t>
  </si>
  <si>
    <t>6116032R6</t>
  </si>
  <si>
    <t>D06-L Jednokřídlé dveře interiérové plné 900x1970 mm</t>
  </si>
  <si>
    <t>6116032R7</t>
  </si>
  <si>
    <t>D07-L Jednokřídlé dveře interiérové plné 1100x1970 mm</t>
  </si>
  <si>
    <t>766660722</t>
  </si>
  <si>
    <t>Montáž dveřního kování - zámku</t>
  </si>
  <si>
    <t>54914610</t>
  </si>
  <si>
    <t>kování vrchní dveřní klika včetně rozet a montážního materiálu R BB nerez PK</t>
  </si>
  <si>
    <t>998766203</t>
  </si>
  <si>
    <t>Přesun hmot procentní pro konstrukce truhlářské v objektech v do 24 m</t>
  </si>
  <si>
    <t>771571810</t>
  </si>
  <si>
    <t>Demontáž podlah z dlaždic keramických kladených do malty</t>
  </si>
  <si>
    <t>771591111</t>
  </si>
  <si>
    <t>Podlahy penetrace podkladu</t>
  </si>
  <si>
    <t>771990111</t>
  </si>
  <si>
    <t>Vyrovnání podkladu samonivelační stěrkou tl 4 mm pevnosti 15 Mpa</t>
  </si>
  <si>
    <t>771574119</t>
  </si>
  <si>
    <t>Montáž podlah keramických režných hladkých lepených flexibilním lepidlem do 50 ks/m2</t>
  </si>
  <si>
    <t>2.NP : 20,57</t>
  </si>
  <si>
    <t>5.NP : 13,2</t>
  </si>
  <si>
    <t>TAA26006</t>
  </si>
  <si>
    <t>SLINUTÉ keramické dlaždice s matným povrchem 200x200mm</t>
  </si>
  <si>
    <t>771574133</t>
  </si>
  <si>
    <t>Montáž podlah keramických režných protiskluzných lepených flexibilním lepidlem do 100 ks/m2</t>
  </si>
  <si>
    <t>2.NP : 14,96</t>
  </si>
  <si>
    <t>5.NP : 53,24</t>
  </si>
  <si>
    <t>TAA12006</t>
  </si>
  <si>
    <t>SLINUTÉ keramické dlaždice s matným povrchem 100x100mm</t>
  </si>
  <si>
    <t>998771103</t>
  </si>
  <si>
    <t>Přesun hmot tonážní pro podlahy z dlaždic v objektech v do 24 m</t>
  </si>
  <si>
    <t>781411810</t>
  </si>
  <si>
    <t>Demontáž obkladů z obkladaček pórovinových kladených do malty</t>
  </si>
  <si>
    <t>1.PP : 147</t>
  </si>
  <si>
    <t>2.NP : 160</t>
  </si>
  <si>
    <t>5.NP : 280</t>
  </si>
  <si>
    <t>781495111</t>
  </si>
  <si>
    <t>Penetrace podkladu vnitřních obkladů</t>
  </si>
  <si>
    <t>781414112</t>
  </si>
  <si>
    <t>Montáž obkladaček vnitřních pórovinových pravoúhlých do 25 ks/m2 lepených flexibilním lepidlem</t>
  </si>
  <si>
    <t>59761406R</t>
  </si>
  <si>
    <t>dlaždice slinutá, 198 x 198 x 9 mm</t>
  </si>
  <si>
    <t>781419194</t>
  </si>
  <si>
    <t>Příplatek k montáži obkladů vnitřních pórovinových za nerovný povrch</t>
  </si>
  <si>
    <t>998781103</t>
  </si>
  <si>
    <t>Přesun hmot tonážní pro obklady keramické v objektech v do 24 m</t>
  </si>
  <si>
    <t>784181111</t>
  </si>
  <si>
    <t>Základní silikátová jednonásobná penetrace podkladu v místnostech výšky do 3,80m</t>
  </si>
  <si>
    <t>784211101</t>
  </si>
  <si>
    <t>Dvojnásobné bílé malby ze směsí za mokra výborně otěruvzdorných v místnostech výšky do 3,80 m</t>
  </si>
  <si>
    <t>SUM</t>
  </si>
  <si>
    <t>Poznámky uchazeče k zadání</t>
  </si>
  <si>
    <t>POPUZIV</t>
  </si>
  <si>
    <t>END</t>
  </si>
  <si>
    <t>72811D015</t>
  </si>
  <si>
    <t>kruhové potrubí spiro 80 vč. tvarovek (30%)  a kotvení</t>
  </si>
  <si>
    <t xml:space="preserve">m     </t>
  </si>
  <si>
    <t>72811D016</t>
  </si>
  <si>
    <t>kruhové potrubí spiro 100 vč. tvarovek (30%)  a kotvení</t>
  </si>
  <si>
    <t>72811D017</t>
  </si>
  <si>
    <t>kruhové potrubí spiro 125 vč. tvarovek (30%)  a kotvení</t>
  </si>
  <si>
    <t>72811D020</t>
  </si>
  <si>
    <t>kruhové potrubí spiro 160 vč. tvarovek (30%)  a kotvení</t>
  </si>
  <si>
    <t>72811D022</t>
  </si>
  <si>
    <t>kruhové potrubí spiro 200 vč. tvarovek (30%)  a kotvení</t>
  </si>
  <si>
    <t>728312121</t>
  </si>
  <si>
    <t>Montáž tlumiče kruhového do d 100 mm</t>
  </si>
  <si>
    <t>RTS 18/ I</t>
  </si>
  <si>
    <t>728312122</t>
  </si>
  <si>
    <t>Montáž tlumiče kruhového do d 200 mm</t>
  </si>
  <si>
    <t>728312123</t>
  </si>
  <si>
    <t>Montáž tlumiče kruhového do d 300 mm</t>
  </si>
  <si>
    <t>728413521</t>
  </si>
  <si>
    <t>Montáž talířového ventilu kruhového do d 100 mm</t>
  </si>
  <si>
    <t>ks</t>
  </si>
  <si>
    <t>728413522</t>
  </si>
  <si>
    <t>Montáž talířového ventilu kruhového do d 200 mm</t>
  </si>
  <si>
    <t>429 dg01 001</t>
  </si>
  <si>
    <t>Talířový ventil odvodní  pr. 80 mm</t>
  </si>
  <si>
    <t xml:space="preserve">ks    </t>
  </si>
  <si>
    <t>POL3_</t>
  </si>
  <si>
    <t>429 dg01 002</t>
  </si>
  <si>
    <t>Talířový ventil odvodní  pr. 100 mm</t>
  </si>
  <si>
    <t>429 dg01 003</t>
  </si>
  <si>
    <t>Talířový ventil odvodní  pr. 125 mm</t>
  </si>
  <si>
    <t>429 dg01 005</t>
  </si>
  <si>
    <t>Talířový ventil odvodní  pr. 200 mm</t>
  </si>
  <si>
    <t>429760D0001</t>
  </si>
  <si>
    <t>Tlumič hluku pro kruhové potrubí d100/600</t>
  </si>
  <si>
    <t>429760D0003</t>
  </si>
  <si>
    <t>Tlumič hluku pro kruhové potrubí d125/600</t>
  </si>
  <si>
    <t>429760D0005</t>
  </si>
  <si>
    <t>Tlumič hluku pro kruhové potrubí d160/600</t>
  </si>
  <si>
    <t>429760D0007</t>
  </si>
  <si>
    <t>Tlumič hluku pro kruhové potrubí d200/600</t>
  </si>
  <si>
    <t>998728203</t>
  </si>
  <si>
    <t>Přesun hmot pro vzduchotechniku, výšky do 24 m</t>
  </si>
  <si>
    <t>POL7_</t>
  </si>
  <si>
    <t>998728202</t>
  </si>
  <si>
    <t>Spojovací a kotevní materiál</t>
  </si>
  <si>
    <t>429 D02 002</t>
  </si>
  <si>
    <t>Zpětná klapka kruhová těsná d100 vč. montáže</t>
  </si>
  <si>
    <t>429 D02 003</t>
  </si>
  <si>
    <t>Zpětná klapka kruhová těsná d125 vč. montáže</t>
  </si>
  <si>
    <t>429 D02 005</t>
  </si>
  <si>
    <t>Zpětná klapka kruhová těsná d160 vč. montáže</t>
  </si>
  <si>
    <t>429 D02 006</t>
  </si>
  <si>
    <t>Zpětná klapka kruhová těsná d200 vč. montáže</t>
  </si>
  <si>
    <t>429 D03 001</t>
  </si>
  <si>
    <t>Diagonální ventilátor do potrubí d100 80 m3/h vč. montáže a přísl.</t>
  </si>
  <si>
    <t>429 D03 001Tb</t>
  </si>
  <si>
    <t>Diagonální ventilátor do potrubí d100 130 m3/h vč. montáže a přísl.</t>
  </si>
  <si>
    <t>429 D03 002</t>
  </si>
  <si>
    <t>Diagonální ventilátor do potrubí d125 160 m3/h vč. montáže a přísl.</t>
  </si>
  <si>
    <t>429 D03 002Tb</t>
  </si>
  <si>
    <t>Diagonální ventilátor do potrubí d125 190 m3/h vč. montáže a přísl.</t>
  </si>
  <si>
    <t>429 D03 004</t>
  </si>
  <si>
    <t>Diagonální ventilátor do potrubí d160 340 m3/h vč. montáže a přísl.</t>
  </si>
  <si>
    <t>429 D03 004Ta</t>
  </si>
  <si>
    <t>Diagonální ventilátor do potrubí d160 220 m3/h vč. montáže a přísl.</t>
  </si>
  <si>
    <t>429 D03 004Tb</t>
  </si>
  <si>
    <t>Diagonální ventilátor do potrubí d160 360 m3/h vč. montáže a přísl.</t>
  </si>
  <si>
    <t>429 D03 004Tc</t>
  </si>
  <si>
    <t>Diagonální ventilátor do potrubí d160 250 m3/h vč. montáže a přísl.</t>
  </si>
  <si>
    <t>429 D03 004Td</t>
  </si>
  <si>
    <t>Diagonální ventilátor do potrubí d160 320 m3/h vč. montáže a přísl.</t>
  </si>
  <si>
    <t>429 D03 005</t>
  </si>
  <si>
    <t>Diagonální ventilátor do potrubí d200 380 m3/h vč. montáže a přísl.</t>
  </si>
  <si>
    <t>0052dg001T</t>
  </si>
  <si>
    <t>Uvedení do chodu a zaregulování</t>
  </si>
  <si>
    <t>0052dg002T</t>
  </si>
  <si>
    <t>Dokumentace skutečného provedení</t>
  </si>
  <si>
    <t>POL99_0</t>
  </si>
  <si>
    <t>713571111</t>
  </si>
  <si>
    <t>Požárně ochranná manžeta hl. 60 mm, EI 90, D 50 mm</t>
  </si>
  <si>
    <t>713571113</t>
  </si>
  <si>
    <t>Požárně ochranná manžeta hl. 60 mm, EI 90, D 75 mm</t>
  </si>
  <si>
    <t>713571115</t>
  </si>
  <si>
    <t>Požárně ochranná manžeta hl. 60mm, EI 90, D 110 mm</t>
  </si>
  <si>
    <t>892571111</t>
  </si>
  <si>
    <t>Zkouška těsnosti kanalizace DN do 200, vodou</t>
  </si>
  <si>
    <t>m</t>
  </si>
  <si>
    <t>721140802</t>
  </si>
  <si>
    <t>Demontáž potrubí litinového DN 100</t>
  </si>
  <si>
    <t>721170966</t>
  </si>
  <si>
    <t>Oprava - propojení dosavadního potrubí do D 125</t>
  </si>
  <si>
    <t>721176103</t>
  </si>
  <si>
    <t>Potrubí HT D 50 x 1,8 mm</t>
  </si>
  <si>
    <t>721176114</t>
  </si>
  <si>
    <t>Potrubí HT D 75 x 1,9 mm</t>
  </si>
  <si>
    <t>721176115</t>
  </si>
  <si>
    <t>Potrubí HT D 110 x 2,7 mm</t>
  </si>
  <si>
    <t>721176213</t>
  </si>
  <si>
    <t>Potrubí KG odpadní D 125 x 3,2 mm</t>
  </si>
  <si>
    <t>721176222</t>
  </si>
  <si>
    <t>Potrubí KG svodné D 110 x 3,2 mm</t>
  </si>
  <si>
    <t>721176224</t>
  </si>
  <si>
    <t>Potrubí KG svodné  D 160 x 4,0 mm</t>
  </si>
  <si>
    <t>721176225</t>
  </si>
  <si>
    <t>Potrubí KG svodné D 200 x 4,9 mm</t>
  </si>
  <si>
    <t>721194105</t>
  </si>
  <si>
    <t>Vyvedení odpadních výpustek D 50 x 1,8</t>
  </si>
  <si>
    <t>721194109</t>
  </si>
  <si>
    <t>Vyvedení odpadních výpustek D 110 x 2,3</t>
  </si>
  <si>
    <t>721273150</t>
  </si>
  <si>
    <t>Hlavice ventilační přivětrávací HL900, přivzdušňovací ventil HL900, D 50/75/110 mm</t>
  </si>
  <si>
    <t>722120811</t>
  </si>
  <si>
    <t>Demontáž potrubí litinového hrdlového do DN 80</t>
  </si>
  <si>
    <t>dg02</t>
  </si>
  <si>
    <t>Plastová revizní šachta d 600 s litinovým poklopem</t>
  </si>
  <si>
    <t>28615443.A</t>
  </si>
  <si>
    <t>Kus čisticí HTRE D 110 mm PP</t>
  </si>
  <si>
    <t>SPCM</t>
  </si>
  <si>
    <t>998721202</t>
  </si>
  <si>
    <t>Přesun hmot pro vnitřní kanalizaci, výšky do 12 m</t>
  </si>
  <si>
    <t>892241111</t>
  </si>
  <si>
    <t>Tlaková zkouška vodovodního potrubí do DN 80</t>
  </si>
  <si>
    <t>722170801</t>
  </si>
  <si>
    <t>Demontáž stávajících rozvodů vody</t>
  </si>
  <si>
    <t>722172964</t>
  </si>
  <si>
    <t>napojení na stávající potrubí vodovodu D 32</t>
  </si>
  <si>
    <t>722172333</t>
  </si>
  <si>
    <t>Potrubí z PPR, D 32 x 4,4 mm</t>
  </si>
  <si>
    <t>722172711</t>
  </si>
  <si>
    <t>Potrubí z PPR, D 20 x 2,8 mm</t>
  </si>
  <si>
    <t>722172712</t>
  </si>
  <si>
    <t>Potrubí z PPR, D 25 x 3,5 mm</t>
  </si>
  <si>
    <t>722172714</t>
  </si>
  <si>
    <t>Potrubí z PPR, D 40 x 5,5 mm</t>
  </si>
  <si>
    <t>722172715</t>
  </si>
  <si>
    <t>Potrubí z PPR, D 50 x 6,9 mm</t>
  </si>
  <si>
    <t>722172716</t>
  </si>
  <si>
    <t>Potrubí z PPR, D 63 x 8,6 mm</t>
  </si>
  <si>
    <t>722172717</t>
  </si>
  <si>
    <t>Potrubí z PPR, D 75 x 10,3 mm</t>
  </si>
  <si>
    <t>722190402</t>
  </si>
  <si>
    <t>Vyvedení a upevnění výpustek DN 20</t>
  </si>
  <si>
    <t>230330091</t>
  </si>
  <si>
    <t>Izolace potrubí D do 76 mm</t>
  </si>
  <si>
    <t xml:space="preserve">89971    </t>
  </si>
  <si>
    <t>PROPLACH A DEZINFEKCE VODOVOD POTRUBÍ DN DO 80MM</t>
  </si>
  <si>
    <t>Součtová</t>
  </si>
  <si>
    <t>POL2_</t>
  </si>
  <si>
    <t>283771028</t>
  </si>
  <si>
    <t>Izolace potrubí  20x20 mm šedočerná</t>
  </si>
  <si>
    <t>283771093</t>
  </si>
  <si>
    <t>Izolace potrubí 25x20 mm šedočerná</t>
  </si>
  <si>
    <t>283771128</t>
  </si>
  <si>
    <t>Izolace potrubí 32x20 mm šedočerná</t>
  </si>
  <si>
    <t>283773018</t>
  </si>
  <si>
    <t>Izolace potrubí 20 x 9 mm šedá</t>
  </si>
  <si>
    <t>283773030</t>
  </si>
  <si>
    <t>Izolace potrubí  25 x 9 mm šedá</t>
  </si>
  <si>
    <t>283773043</t>
  </si>
  <si>
    <t>Izolace potrubí 32 x 13 mm šedá</t>
  </si>
  <si>
    <t>283773055</t>
  </si>
  <si>
    <t>Izolace potrubí  40 x 13 mm šedá</t>
  </si>
  <si>
    <t>283773073</t>
  </si>
  <si>
    <t>Izolace potrubí 50 x 13 mm šedá</t>
  </si>
  <si>
    <t>283773091</t>
  </si>
  <si>
    <t>Izolace potrubí  64 x 13 mm šedá</t>
  </si>
  <si>
    <t>283773097</t>
  </si>
  <si>
    <t>Izolace potrubí 76 x 13 mm šedá</t>
  </si>
  <si>
    <t>631547116</t>
  </si>
  <si>
    <t>Pouzdro potrubní izolační 42/30 mm, kamenná vlna s polepem Al fólií vyztuženou skleněnou mřížkou</t>
  </si>
  <si>
    <t>631547218</t>
  </si>
  <si>
    <t>Pouzdro potrubní izolační 54/40 mm, kamenná vlna s polepem Al fólií vyztuženou skleněnou mřížkou</t>
  </si>
  <si>
    <t>631547320</t>
  </si>
  <si>
    <t>Pouzdro potrubní izolační 64/50 mm, kamenná vlna s polepem Al fólií vyztuženou skleněnou mřížkou</t>
  </si>
  <si>
    <t>631547422</t>
  </si>
  <si>
    <t>Pouzdro potrubní izolační 76/60 mm, kamenná vlna s polepem Al fólií vyztuženou skleněnou mřížkou</t>
  </si>
  <si>
    <t>998722202</t>
  </si>
  <si>
    <t>Přesun hmot pro vnitřní vodovod, výšky do 12 m</t>
  </si>
  <si>
    <t>721223423</t>
  </si>
  <si>
    <t xml:space="preserve">Vpusť podlahová se zápachovou uzávěrkou HL 310N, mřížka nerez 115 x 115 D 50/75/110 mm, </t>
  </si>
  <si>
    <t>725110811</t>
  </si>
  <si>
    <t>Demontáž klozetů splachovacích</t>
  </si>
  <si>
    <t>soubor</t>
  </si>
  <si>
    <t>725034131</t>
  </si>
  <si>
    <t>Klozet závěsný hluboké splach., bílý, bez dodávky sedátka</t>
  </si>
  <si>
    <t>725210821</t>
  </si>
  <si>
    <t>Demontáž umyvadel bez výtokových armatur</t>
  </si>
  <si>
    <t>725017130</t>
  </si>
  <si>
    <t>Umyvadlo na šrouby 50 x 41 cm, bílé</t>
  </si>
  <si>
    <t>725017153</t>
  </si>
  <si>
    <t>Umyvadlo invalidní  64 x 55 cm, bílé</t>
  </si>
  <si>
    <t>725037152</t>
  </si>
  <si>
    <t>Umyvadlo na šrouby, 55 cm, bílé, otvor</t>
  </si>
  <si>
    <t>725015241</t>
  </si>
  <si>
    <t>Bidet závěsný, bílý, 1 otvor pro baterii</t>
  </si>
  <si>
    <t>725249103</t>
  </si>
  <si>
    <t>Montáž sprchových koutů</t>
  </si>
  <si>
    <t>725240811</t>
  </si>
  <si>
    <t>Demontáž sprchových zástěn</t>
  </si>
  <si>
    <t>725291136</t>
  </si>
  <si>
    <t>Madlo dvojité sklopné bílé dl. 852 mm</t>
  </si>
  <si>
    <t>725291171</t>
  </si>
  <si>
    <t>Sedátko, bílé duroplast</t>
  </si>
  <si>
    <t>725319101</t>
  </si>
  <si>
    <t>Montáž dřezů jednoduchých</t>
  </si>
  <si>
    <t>725310823</t>
  </si>
  <si>
    <t xml:space="preserve">Demontáž dřezů </t>
  </si>
  <si>
    <t>725019101</t>
  </si>
  <si>
    <t>Výlevka stojící s plastovou mřížkou</t>
  </si>
  <si>
    <t>725721921</t>
  </si>
  <si>
    <t>Montáž dvoudřezů</t>
  </si>
  <si>
    <t>725823111</t>
  </si>
  <si>
    <t>Baterie umyvadlová stoján. ruční, bez otvír.odpadu, základní</t>
  </si>
  <si>
    <t>725823134</t>
  </si>
  <si>
    <t>Baterie dřezová stojánková ruční s výsuv. sprchou, standardní</t>
  </si>
  <si>
    <t>725823611</t>
  </si>
  <si>
    <t>Baterie umyvadl.stojánk.samouzavírací,bez regulace, standardní</t>
  </si>
  <si>
    <t>725823631</t>
  </si>
  <si>
    <t>Baterie umyvadlová stojánková - invalidní</t>
  </si>
  <si>
    <t>725820802</t>
  </si>
  <si>
    <t>Demontáž baterie stojánkové do 1otvoru</t>
  </si>
  <si>
    <t>725835111</t>
  </si>
  <si>
    <t>Baterie vanová nástěnná ruční, bez příslušenství, standardní</t>
  </si>
  <si>
    <t>725845111</t>
  </si>
  <si>
    <t>Baterie sprchová nástěnná ruční, bez příslušenství, standardní</t>
  </si>
  <si>
    <t>725840850</t>
  </si>
  <si>
    <t>Demontáž baterie sprch.</t>
  </si>
  <si>
    <t>726190914</t>
  </si>
  <si>
    <t>Montáž vany</t>
  </si>
  <si>
    <t>726211331</t>
  </si>
  <si>
    <t>Modul-WC Duofix, UP320, ZTP, h 112 cm</t>
  </si>
  <si>
    <t>55230700</t>
  </si>
  <si>
    <t xml:space="preserve">Dřez nerez </t>
  </si>
  <si>
    <t>55230720</t>
  </si>
  <si>
    <t xml:space="preserve">Dvojdřez nerez </t>
  </si>
  <si>
    <t>554210160.A</t>
  </si>
  <si>
    <t>Vana akrylátová Klasik bílá 180x80x41 cm 171 l</t>
  </si>
  <si>
    <t>55428080.A</t>
  </si>
  <si>
    <t>Sprchová zástěna čtvercová 80x80x185 cm</t>
  </si>
  <si>
    <t>55428083.A</t>
  </si>
  <si>
    <t>Sprchová zástěna čtvercová 90x90x185 cm</t>
  </si>
  <si>
    <t>55484410.A</t>
  </si>
  <si>
    <t>Stěna sprchová boční pevná 80 cm Pearl</t>
  </si>
  <si>
    <t>998725202</t>
  </si>
  <si>
    <t>Přesun hmot pro zařizovací předměty, výšky do 12 m</t>
  </si>
  <si>
    <t>734224811</t>
  </si>
  <si>
    <t>Ventil vyvažovací  DN 15</t>
  </si>
  <si>
    <t>734224812</t>
  </si>
  <si>
    <t>Ventil vyvažovací  DN 20</t>
  </si>
  <si>
    <t>734224813</t>
  </si>
  <si>
    <t>Ventil vyvažovací DN 25</t>
  </si>
  <si>
    <t>734233122</t>
  </si>
  <si>
    <t>Kohout kulový,vnitřní-vnitřní  DN 20</t>
  </si>
  <si>
    <t>734233123</t>
  </si>
  <si>
    <t>Kohout kulový,vnitřní-vnitřní  DN 25</t>
  </si>
  <si>
    <t>734233124</t>
  </si>
  <si>
    <t>Kohout kulový,vnitřní-vnitřní  DN 32</t>
  </si>
  <si>
    <t>734233125</t>
  </si>
  <si>
    <t>Kohout kulový,vnitřní-vnitřní 1 DN 40</t>
  </si>
  <si>
    <t>734295321</t>
  </si>
  <si>
    <t>Kohout kul.vypouštěcí  DN 15</t>
  </si>
  <si>
    <t>210010320</t>
  </si>
  <si>
    <t>Krabice přístrojová KP, se zapojením, kruhová</t>
  </si>
  <si>
    <t>210040512</t>
  </si>
  <si>
    <t>Ukončení vodičů svorkováním (vývod 230V)</t>
  </si>
  <si>
    <t>210100001</t>
  </si>
  <si>
    <t>Ukončení vodičů v rozvaděči + zapojení do 2,5 mm2</t>
  </si>
  <si>
    <t>210100002</t>
  </si>
  <si>
    <t>Ukončení vodičů v rozvaděči + zapojení do 6 mm2</t>
  </si>
  <si>
    <t>211120011</t>
  </si>
  <si>
    <t>Jistič vzduchový do 25 A, IJ-U,IJ-M,P0 bez krytu</t>
  </si>
  <si>
    <t>210201526</t>
  </si>
  <si>
    <t>Svítidlo LED technické stropní vestavné</t>
  </si>
  <si>
    <t>210205106</t>
  </si>
  <si>
    <t>Piktogram nástěnný PN 56,3x56,3x12 s neon.trubicí</t>
  </si>
  <si>
    <t>210800627</t>
  </si>
  <si>
    <t>Vodič H07V-K (CYA) 10 mm2 uložený volně</t>
  </si>
  <si>
    <t>210810005</t>
  </si>
  <si>
    <t>Kabel CYKY-m 750 V 3 x 1,5 mm2 volně uložený</t>
  </si>
  <si>
    <t>210810006</t>
  </si>
  <si>
    <t>Kabel CYKY-m 750 V 3 x 2,5 mm2 volně uložený</t>
  </si>
  <si>
    <t>34531505R001</t>
  </si>
  <si>
    <t>Pohybové čidlo</t>
  </si>
  <si>
    <t>34535400R001</t>
  </si>
  <si>
    <t>Q1 Spínač řaz.1 zap. IP20, komplet</t>
  </si>
  <si>
    <t>34551610R001</t>
  </si>
  <si>
    <t>Zásuvka 16A/230V, IP20 bílá, komplet</t>
  </si>
  <si>
    <t>341118515</t>
  </si>
  <si>
    <t>Kabel s Cu jádrem NOPOVIC 1kV 1-CXKH-R 3 x 1,5 mm2</t>
  </si>
  <si>
    <t>341118516</t>
  </si>
  <si>
    <t>Kabel s Cu jádrem NOPOVIC 1kV 1-CXKH-R 3 x 2,5 mm2</t>
  </si>
  <si>
    <t>34140827</t>
  </si>
  <si>
    <t>Vodič silový pevné uložení CY H07 V-U 10,00 mm2</t>
  </si>
  <si>
    <t>34859114R001</t>
  </si>
  <si>
    <t xml:space="preserve">A1 Vestavné LED svítidlo 30W, 3000lm, 4000K, IP54 </t>
  </si>
  <si>
    <t>34859114R003</t>
  </si>
  <si>
    <t>B1 Vestavné LED svítidlo 20W, 1776lm, 4000K, IP44</t>
  </si>
  <si>
    <t>34859114R004</t>
  </si>
  <si>
    <t>P1 Přisazené nouzové LED svítidlo 1,2W, IP65 s piktogramem</t>
  </si>
  <si>
    <t>35822002011</t>
  </si>
  <si>
    <t>Jistič do 80 A 1 pól. charakterist. B, LTN-10B-1N</t>
  </si>
  <si>
    <t>35822002013</t>
  </si>
  <si>
    <t>Jistič do 80 A 1 pól. charakterist. B, LTN-16B-1N</t>
  </si>
  <si>
    <t>35825730.AR001</t>
  </si>
  <si>
    <t xml:space="preserve">Instalační časové relé </t>
  </si>
  <si>
    <t>220111737</t>
  </si>
  <si>
    <t>Uzemnění kabelu v rozvaděči</t>
  </si>
  <si>
    <t>358890518R001</t>
  </si>
  <si>
    <t>Chránič proudový 4polový 40/4 030 vč. montáže</t>
  </si>
  <si>
    <t xml:space="preserve">141      </t>
  </si>
  <si>
    <t>Přirážka za podružný materiál  M 21, M 22</t>
  </si>
  <si>
    <t xml:space="preserve">142      </t>
  </si>
  <si>
    <t>Přirážka za prořez kabelů</t>
  </si>
  <si>
    <t xml:space="preserve">202      </t>
  </si>
  <si>
    <t>Zednické výpomoci HSV</t>
  </si>
  <si>
    <t xml:space="preserve">900      </t>
  </si>
  <si>
    <t>HZS - demontáž stávající elektroinstalace, Práce v tarifní třídě 5</t>
  </si>
  <si>
    <t>Prav.M</t>
  </si>
  <si>
    <t>POL10_</t>
  </si>
  <si>
    <t>871812111R00001</t>
  </si>
  <si>
    <t>Měření osvětlení a výkon technického dozoru dle vyhl. 73/2010 Sb.</t>
  </si>
  <si>
    <t>998722201R01</t>
  </si>
  <si>
    <t>Přesun hmot pro vnitřní el, výšky do 55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</si>
  <si>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</si>
  <si>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</si>
  <si>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</si>
  <si>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</si>
  <si>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</si>
  <si>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</si>
  <si>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005261030R</t>
  </si>
  <si>
    <t>Zjištění skut. stavu pro napojení, prověření skutečné možnosti napojení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</si>
</sst>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91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SUMIF(F52:F73,A16,I52:I73)+SUMIF(F52:F73,"PSU",I52:I73)</f>
        <v>0</v>
      </c>
      <c r="J16" s="85"/>
    </row>
    <row r="17" spans="1:10" ht="23.25" customHeight="1">
      <c r="A17" s="191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SUMIF(F52:F73,A17,I52:I73)</f>
        <v>0</v>
      </c>
      <c r="J17" s="85"/>
    </row>
    <row r="18" spans="1:10" ht="23.25" customHeight="1">
      <c r="A18" s="191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SUMIF(F52:F73,A18,I52:I73)</f>
        <v>0</v>
      </c>
      <c r="J18" s="85"/>
    </row>
    <row r="19" spans="1:10" ht="23.25" customHeight="1">
      <c r="A19" s="191" t="s">
        <v>100</v>
      </c>
      <c r="B19" s="55" t="s">
        <v>29</v>
      </c>
      <c r="C19" s="56"/>
      <c r="D19" s="57"/>
      <c r="E19" s="83"/>
      <c r="F19" s="84"/>
      <c r="G19" s="83"/>
      <c r="H19" s="84"/>
      <c r="I19" s="83">
        <f>SUMIF(F52:F73,A19,I52:I73)</f>
        <v>0</v>
      </c>
      <c r="J19" s="85"/>
    </row>
    <row r="20" spans="1:10" ht="23.25" customHeight="1">
      <c r="A20" s="191" t="s">
        <v>101</v>
      </c>
      <c r="B20" s="55" t="s">
        <v>30</v>
      </c>
      <c r="C20" s="56"/>
      <c r="D20" s="57"/>
      <c r="E20" s="83"/>
      <c r="F20" s="84"/>
      <c r="G20" s="83"/>
      <c r="H20" s="84"/>
      <c r="I20" s="83">
        <f>SUMIF(F52:F73,A20,I52:I73)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>
      <c r="A25" s="3"/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5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64" t="s">
        <v>25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>
      <c r="A29" s="3"/>
      <c r="B29" s="164" t="s">
        <v>37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57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43430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9" t="s">
        <v>1</v>
      </c>
      <c r="J38" s="140" t="s">
        <v>0</v>
      </c>
    </row>
    <row r="39" spans="1:10" ht="25.5" hidden="1" customHeight="1">
      <c r="A39" s="130">
        <v>1</v>
      </c>
      <c r="B39" s="141" t="s">
        <v>45</v>
      </c>
      <c r="C39" s="142"/>
      <c r="D39" s="143"/>
      <c r="E39" s="143"/>
      <c r="F39" s="144">
        <f>'D2 1 Pol'!AE212+'D2 D14C Pol'!AE47+'D2 D14E Pol'!AE105+'D2 D14G Pol'!AE47</f>
        <v>0</v>
      </c>
      <c r="G39" s="145">
        <f>'D2 1 Pol'!AF212+'D2 D14C Pol'!AF47+'D2 D14E Pol'!AF105+'D2 D14G Pol'!AF47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>
      <c r="A40" s="130">
        <v>2</v>
      </c>
      <c r="B40" s="149" t="s">
        <v>46</v>
      </c>
      <c r="C40" s="150" t="s">
        <v>47</v>
      </c>
      <c r="D40" s="151"/>
      <c r="E40" s="151"/>
      <c r="F40" s="152">
        <f>'D2 1 Pol'!AE212+'D2 D14C Pol'!AE47+'D2 D14E Pol'!AE105+'D2 D14G Pol'!AE47</f>
        <v>0</v>
      </c>
      <c r="G40" s="153">
        <f>'D2 1 Pol'!AF212+'D2 D14C Pol'!AF47+'D2 D14E Pol'!AF105+'D2 D14G Pol'!AF47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0">
        <v>3</v>
      </c>
      <c r="B41" s="156" t="s">
        <v>48</v>
      </c>
      <c r="C41" s="142" t="s">
        <v>49</v>
      </c>
      <c r="D41" s="143"/>
      <c r="E41" s="143"/>
      <c r="F41" s="157">
        <f>'D2 1 Pol'!AE212</f>
        <v>0</v>
      </c>
      <c r="G41" s="146">
        <f>'D2 1 Pol'!AF212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>
      <c r="A42" s="130">
        <v>3</v>
      </c>
      <c r="B42" s="156" t="s">
        <v>50</v>
      </c>
      <c r="C42" s="142" t="s">
        <v>51</v>
      </c>
      <c r="D42" s="143"/>
      <c r="E42" s="143"/>
      <c r="F42" s="157">
        <f>'D2 D14C Pol'!AE47</f>
        <v>0</v>
      </c>
      <c r="G42" s="146">
        <f>'D2 D14C Pol'!AF47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>
      <c r="A43" s="130">
        <v>3</v>
      </c>
      <c r="B43" s="156" t="s">
        <v>52</v>
      </c>
      <c r="C43" s="142" t="s">
        <v>53</v>
      </c>
      <c r="D43" s="143"/>
      <c r="E43" s="143"/>
      <c r="F43" s="157">
        <f>'D2 D14E Pol'!AE105</f>
        <v>0</v>
      </c>
      <c r="G43" s="146">
        <f>'D2 D14E Pol'!AF105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>
      <c r="A44" s="130">
        <v>3</v>
      </c>
      <c r="B44" s="156" t="s">
        <v>54</v>
      </c>
      <c r="C44" s="142" t="s">
        <v>55</v>
      </c>
      <c r="D44" s="143"/>
      <c r="E44" s="143"/>
      <c r="F44" s="157">
        <f>'D2 D14G Pol'!AE47</f>
        <v>0</v>
      </c>
      <c r="G44" s="146">
        <f>'D2 D14G Pol'!AF47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>
      <c r="A45" s="130"/>
      <c r="B45" s="158" t="s">
        <v>56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58</v>
      </c>
    </row>
    <row r="51" spans="1:10" ht="25.5" customHeight="1">
      <c r="A51" s="174"/>
      <c r="B51" s="177" t="s">
        <v>18</v>
      </c>
      <c r="C51" s="177" t="s">
        <v>6</v>
      </c>
      <c r="D51" s="178"/>
      <c r="E51" s="178"/>
      <c r="F51" s="179" t="s">
        <v>59</v>
      </c>
      <c r="G51" s="179"/>
      <c r="H51" s="179"/>
      <c r="I51" s="179" t="s">
        <v>31</v>
      </c>
      <c r="J51" s="179" t="s">
        <v>0</v>
      </c>
    </row>
    <row r="52" spans="1:10" ht="25.5" customHeight="1">
      <c r="A52" s="175"/>
      <c r="B52" s="180" t="s">
        <v>60</v>
      </c>
      <c r="C52" s="181" t="s">
        <v>61</v>
      </c>
      <c r="D52" s="182"/>
      <c r="E52" s="182"/>
      <c r="F52" s="187" t="s">
        <v>26</v>
      </c>
      <c r="G52" s="188"/>
      <c r="H52" s="188"/>
      <c r="I52" s="188">
        <f>'D2 1 Pol'!G8+'D2 1 Pol'!G24</f>
        <v>0</v>
      </c>
      <c r="J52" s="185" t="str">
        <f>IF(I74=0,"",I52/I74*100)</f>
        <v/>
      </c>
    </row>
    <row r="53" spans="1:10" ht="25.5" customHeight="1">
      <c r="A53" s="175"/>
      <c r="B53" s="180" t="s">
        <v>62</v>
      </c>
      <c r="C53" s="181" t="s">
        <v>63</v>
      </c>
      <c r="D53" s="182"/>
      <c r="E53" s="182"/>
      <c r="F53" s="187" t="s">
        <v>26</v>
      </c>
      <c r="G53" s="188"/>
      <c r="H53" s="188"/>
      <c r="I53" s="188">
        <f>'D2 1 Pol'!G30</f>
        <v>0</v>
      </c>
      <c r="J53" s="185" t="str">
        <f>IF(I74=0,"",I53/I74*100)</f>
        <v/>
      </c>
    </row>
    <row r="54" spans="1:10" ht="25.5" customHeight="1">
      <c r="A54" s="175"/>
      <c r="B54" s="180" t="s">
        <v>64</v>
      </c>
      <c r="C54" s="181" t="s">
        <v>65</v>
      </c>
      <c r="D54" s="182"/>
      <c r="E54" s="182"/>
      <c r="F54" s="187" t="s">
        <v>26</v>
      </c>
      <c r="G54" s="188"/>
      <c r="H54" s="188"/>
      <c r="I54" s="188">
        <f>'D2 1 Pol'!G53</f>
        <v>0</v>
      </c>
      <c r="J54" s="185" t="str">
        <f>IF(I74=0,"",I54/I74*100)</f>
        <v/>
      </c>
    </row>
    <row r="55" spans="1:10" ht="25.5" customHeight="1">
      <c r="A55" s="175"/>
      <c r="B55" s="180" t="s">
        <v>66</v>
      </c>
      <c r="C55" s="181" t="s">
        <v>67</v>
      </c>
      <c r="D55" s="182"/>
      <c r="E55" s="182"/>
      <c r="F55" s="187" t="s">
        <v>26</v>
      </c>
      <c r="G55" s="188"/>
      <c r="H55" s="188"/>
      <c r="I55" s="188">
        <f>'D2 1 Pol'!G62</f>
        <v>0</v>
      </c>
      <c r="J55" s="185" t="str">
        <f>IF(I74=0,"",I55/I74*100)</f>
        <v/>
      </c>
    </row>
    <row r="56" spans="1:10" ht="25.5" customHeight="1">
      <c r="A56" s="175"/>
      <c r="B56" s="180" t="s">
        <v>68</v>
      </c>
      <c r="C56" s="181" t="s">
        <v>69</v>
      </c>
      <c r="D56" s="182"/>
      <c r="E56" s="182"/>
      <c r="F56" s="187" t="s">
        <v>26</v>
      </c>
      <c r="G56" s="188"/>
      <c r="H56" s="188"/>
      <c r="I56" s="188">
        <f>'D2 1 Pol'!G70</f>
        <v>0</v>
      </c>
      <c r="J56" s="185" t="str">
        <f>IF(I74=0,"",I56/I74*100)</f>
        <v/>
      </c>
    </row>
    <row r="57" spans="1:10" ht="25.5" customHeight="1">
      <c r="A57" s="175"/>
      <c r="B57" s="180" t="s">
        <v>70</v>
      </c>
      <c r="C57" s="181" t="s">
        <v>71</v>
      </c>
      <c r="D57" s="182"/>
      <c r="E57" s="182"/>
      <c r="F57" s="187" t="s">
        <v>27</v>
      </c>
      <c r="G57" s="188"/>
      <c r="H57" s="188"/>
      <c r="I57" s="188">
        <f>'D2 1 Pol'!G72</f>
        <v>0</v>
      </c>
      <c r="J57" s="185" t="str">
        <f>IF(I74=0,"",I57/I74*100)</f>
        <v/>
      </c>
    </row>
    <row r="58" spans="1:10" ht="25.5" customHeight="1">
      <c r="A58" s="175"/>
      <c r="B58" s="180" t="s">
        <v>72</v>
      </c>
      <c r="C58" s="181" t="s">
        <v>73</v>
      </c>
      <c r="D58" s="182"/>
      <c r="E58" s="182"/>
      <c r="F58" s="187" t="s">
        <v>27</v>
      </c>
      <c r="G58" s="188"/>
      <c r="H58" s="188"/>
      <c r="I58" s="188">
        <f>'D2 D14E Pol'!G8</f>
        <v>0</v>
      </c>
      <c r="J58" s="185" t="str">
        <f>IF(I74=0,"",I58/I74*100)</f>
        <v/>
      </c>
    </row>
    <row r="59" spans="1:10" ht="25.5" customHeight="1">
      <c r="A59" s="175"/>
      <c r="B59" s="180" t="s">
        <v>74</v>
      </c>
      <c r="C59" s="181" t="s">
        <v>75</v>
      </c>
      <c r="D59" s="182"/>
      <c r="E59" s="182"/>
      <c r="F59" s="187" t="s">
        <v>27</v>
      </c>
      <c r="G59" s="188"/>
      <c r="H59" s="188"/>
      <c r="I59" s="188">
        <f>'D2 1 Pol'!G18+'D2 1 Pol'!G78</f>
        <v>0</v>
      </c>
      <c r="J59" s="185" t="str">
        <f>IF(I74=0,"",I59/I74*100)</f>
        <v/>
      </c>
    </row>
    <row r="60" spans="1:10" ht="25.5" customHeight="1">
      <c r="A60" s="175"/>
      <c r="B60" s="180" t="s">
        <v>76</v>
      </c>
      <c r="C60" s="181" t="s">
        <v>77</v>
      </c>
      <c r="D60" s="182"/>
      <c r="E60" s="182"/>
      <c r="F60" s="187" t="s">
        <v>27</v>
      </c>
      <c r="G60" s="188"/>
      <c r="H60" s="188"/>
      <c r="I60" s="188">
        <f>'D2 D14E Pol'!G12</f>
        <v>0</v>
      </c>
      <c r="J60" s="185" t="str">
        <f>IF(I74=0,"",I60/I74*100)</f>
        <v/>
      </c>
    </row>
    <row r="61" spans="1:10" ht="25.5" customHeight="1">
      <c r="A61" s="175"/>
      <c r="B61" s="180" t="s">
        <v>78</v>
      </c>
      <c r="C61" s="181" t="s">
        <v>79</v>
      </c>
      <c r="D61" s="182"/>
      <c r="E61" s="182"/>
      <c r="F61" s="187" t="s">
        <v>27</v>
      </c>
      <c r="G61" s="188"/>
      <c r="H61" s="188"/>
      <c r="I61" s="188">
        <f>'D2 D14E Pol'!G30</f>
        <v>0</v>
      </c>
      <c r="J61" s="185" t="str">
        <f>IF(I74=0,"",I61/I74*100)</f>
        <v/>
      </c>
    </row>
    <row r="62" spans="1:10" ht="25.5" customHeight="1">
      <c r="A62" s="175"/>
      <c r="B62" s="180" t="s">
        <v>80</v>
      </c>
      <c r="C62" s="181" t="s">
        <v>81</v>
      </c>
      <c r="D62" s="182"/>
      <c r="E62" s="182"/>
      <c r="F62" s="187" t="s">
        <v>27</v>
      </c>
      <c r="G62" s="188"/>
      <c r="H62" s="188"/>
      <c r="I62" s="188">
        <f>'D2 D14E Pol'!G59</f>
        <v>0</v>
      </c>
      <c r="J62" s="185" t="str">
        <f>IF(I74=0,"",I62/I74*100)</f>
        <v/>
      </c>
    </row>
    <row r="63" spans="1:10" ht="25.5" customHeight="1">
      <c r="A63" s="175"/>
      <c r="B63" s="180" t="s">
        <v>82</v>
      </c>
      <c r="C63" s="181" t="s">
        <v>83</v>
      </c>
      <c r="D63" s="182"/>
      <c r="E63" s="182"/>
      <c r="F63" s="187" t="s">
        <v>27</v>
      </c>
      <c r="G63" s="188"/>
      <c r="H63" s="188"/>
      <c r="I63" s="188">
        <f>'D2 D14C Pol'!G8</f>
        <v>0</v>
      </c>
      <c r="J63" s="185" t="str">
        <f>IF(I74=0,"",I63/I74*100)</f>
        <v/>
      </c>
    </row>
    <row r="64" spans="1:10" ht="25.5" customHeight="1">
      <c r="A64" s="175"/>
      <c r="B64" s="180" t="s">
        <v>84</v>
      </c>
      <c r="C64" s="181" t="s">
        <v>85</v>
      </c>
      <c r="D64" s="182"/>
      <c r="E64" s="182"/>
      <c r="F64" s="187" t="s">
        <v>27</v>
      </c>
      <c r="G64" s="188"/>
      <c r="H64" s="188"/>
      <c r="I64" s="188">
        <f>'D2 D14E Pol'!G93</f>
        <v>0</v>
      </c>
      <c r="J64" s="185" t="str">
        <f>IF(I74=0,"",I64/I74*100)</f>
        <v/>
      </c>
    </row>
    <row r="65" spans="1:10" ht="25.5" customHeight="1">
      <c r="A65" s="175"/>
      <c r="B65" s="180" t="s">
        <v>86</v>
      </c>
      <c r="C65" s="181" t="s">
        <v>87</v>
      </c>
      <c r="D65" s="182"/>
      <c r="E65" s="182"/>
      <c r="F65" s="187" t="s">
        <v>27</v>
      </c>
      <c r="G65" s="188"/>
      <c r="H65" s="188"/>
      <c r="I65" s="188">
        <f>'D2 1 Pol'!G94</f>
        <v>0</v>
      </c>
      <c r="J65" s="185" t="str">
        <f>IF(I74=0,"",I65/I74*100)</f>
        <v/>
      </c>
    </row>
    <row r="66" spans="1:10" ht="25.5" customHeight="1">
      <c r="A66" s="175"/>
      <c r="B66" s="180" t="s">
        <v>88</v>
      </c>
      <c r="C66" s="181" t="s">
        <v>89</v>
      </c>
      <c r="D66" s="182"/>
      <c r="E66" s="182"/>
      <c r="F66" s="187" t="s">
        <v>27</v>
      </c>
      <c r="G66" s="188"/>
      <c r="H66" s="188"/>
      <c r="I66" s="188">
        <f>'D2 1 Pol'!G108</f>
        <v>0</v>
      </c>
      <c r="J66" s="185" t="str">
        <f>IF(I74=0,"",I66/I74*100)</f>
        <v/>
      </c>
    </row>
    <row r="67" spans="1:10" ht="25.5" customHeight="1">
      <c r="A67" s="175"/>
      <c r="B67" s="180" t="s">
        <v>90</v>
      </c>
      <c r="C67" s="181" t="s">
        <v>91</v>
      </c>
      <c r="D67" s="182"/>
      <c r="E67" s="182"/>
      <c r="F67" s="187" t="s">
        <v>27</v>
      </c>
      <c r="G67" s="188"/>
      <c r="H67" s="188"/>
      <c r="I67" s="188">
        <f>'D2 1 Pol'!G147</f>
        <v>0</v>
      </c>
      <c r="J67" s="185" t="str">
        <f>IF(I74=0,"",I67/I74*100)</f>
        <v/>
      </c>
    </row>
    <row r="68" spans="1:10" ht="25.5" customHeight="1">
      <c r="A68" s="175"/>
      <c r="B68" s="180" t="s">
        <v>92</v>
      </c>
      <c r="C68" s="181" t="s">
        <v>93</v>
      </c>
      <c r="D68" s="182"/>
      <c r="E68" s="182"/>
      <c r="F68" s="187" t="s">
        <v>27</v>
      </c>
      <c r="G68" s="188"/>
      <c r="H68" s="188"/>
      <c r="I68" s="188">
        <f>'D2 1 Pol'!G175</f>
        <v>0</v>
      </c>
      <c r="J68" s="185" t="str">
        <f>IF(I74=0,"",I68/I74*100)</f>
        <v/>
      </c>
    </row>
    <row r="69" spans="1:10" ht="25.5" customHeight="1">
      <c r="A69" s="175"/>
      <c r="B69" s="180" t="s">
        <v>94</v>
      </c>
      <c r="C69" s="181" t="s">
        <v>95</v>
      </c>
      <c r="D69" s="182"/>
      <c r="E69" s="182"/>
      <c r="F69" s="187" t="s">
        <v>27</v>
      </c>
      <c r="G69" s="188"/>
      <c r="H69" s="188"/>
      <c r="I69" s="188">
        <f>'D2 1 Pol'!G197</f>
        <v>0</v>
      </c>
      <c r="J69" s="185" t="str">
        <f>IF(I74=0,"",I69/I74*100)</f>
        <v/>
      </c>
    </row>
    <row r="70" spans="1:10" ht="25.5" customHeight="1">
      <c r="A70" s="175"/>
      <c r="B70" s="180" t="s">
        <v>96</v>
      </c>
      <c r="C70" s="181" t="s">
        <v>97</v>
      </c>
      <c r="D70" s="182"/>
      <c r="E70" s="182"/>
      <c r="F70" s="187" t="s">
        <v>28</v>
      </c>
      <c r="G70" s="188"/>
      <c r="H70" s="188"/>
      <c r="I70" s="188">
        <f>'D2 D14G Pol'!G8</f>
        <v>0</v>
      </c>
      <c r="J70" s="185" t="str">
        <f>IF(I74=0,"",I70/I74*100)</f>
        <v/>
      </c>
    </row>
    <row r="71" spans="1:10" ht="25.5" customHeight="1">
      <c r="A71" s="175"/>
      <c r="B71" s="180" t="s">
        <v>98</v>
      </c>
      <c r="C71" s="181" t="s">
        <v>99</v>
      </c>
      <c r="D71" s="182"/>
      <c r="E71" s="182"/>
      <c r="F71" s="187" t="s">
        <v>28</v>
      </c>
      <c r="G71" s="188"/>
      <c r="H71" s="188"/>
      <c r="I71" s="188">
        <f>'D2 D14G Pol'!G31</f>
        <v>0</v>
      </c>
      <c r="J71" s="185" t="str">
        <f>IF(I74=0,"",I71/I74*100)</f>
        <v/>
      </c>
    </row>
    <row r="72" spans="1:10" ht="25.5" customHeight="1">
      <c r="A72" s="175"/>
      <c r="B72" s="180" t="s">
        <v>100</v>
      </c>
      <c r="C72" s="181" t="s">
        <v>29</v>
      </c>
      <c r="D72" s="182"/>
      <c r="E72" s="182"/>
      <c r="F72" s="187" t="s">
        <v>100</v>
      </c>
      <c r="G72" s="188"/>
      <c r="H72" s="188"/>
      <c r="I72" s="188">
        <f>'D2 D14G Pol'!G34</f>
        <v>0</v>
      </c>
      <c r="J72" s="185" t="str">
        <f>IF(I74=0,"",I72/I74*100)</f>
        <v/>
      </c>
    </row>
    <row r="73" spans="1:10" ht="25.5" customHeight="1">
      <c r="A73" s="175"/>
      <c r="B73" s="180" t="s">
        <v>101</v>
      </c>
      <c r="C73" s="181" t="s">
        <v>30</v>
      </c>
      <c r="D73" s="182"/>
      <c r="E73" s="182"/>
      <c r="F73" s="187" t="s">
        <v>101</v>
      </c>
      <c r="G73" s="188"/>
      <c r="H73" s="188"/>
      <c r="I73" s="188">
        <f>'D2 1 Pol'!G16+'D2 D14C Pol'!G29+'D2 D14E Pol'!G102+'D2 D14G Pol'!G41</f>
        <v>0</v>
      </c>
      <c r="J73" s="185" t="str">
        <f>IF(I74=0,"",I73/I74*100)</f>
        <v/>
      </c>
    </row>
    <row r="74" spans="1:10" ht="25.5" customHeight="1">
      <c r="A74" s="176"/>
      <c r="B74" s="183" t="s">
        <v>1</v>
      </c>
      <c r="C74" s="183"/>
      <c r="D74" s="184"/>
      <c r="E74" s="184"/>
      <c r="F74" s="189"/>
      <c r="G74" s="190"/>
      <c r="H74" s="190"/>
      <c r="I74" s="190">
        <f>SUM(I52:I73)</f>
        <v>0</v>
      </c>
      <c r="J74" s="186">
        <f>SUM(J52:J73)</f>
        <v>0</v>
      </c>
    </row>
    <row r="75" spans="1:10">
      <c r="F75" s="128"/>
      <c r="G75" s="127"/>
      <c r="H75" s="128"/>
      <c r="I75" s="127"/>
      <c r="J75" s="129"/>
    </row>
    <row r="76" spans="1:10">
      <c r="F76" s="128"/>
      <c r="G76" s="127"/>
      <c r="H76" s="128"/>
      <c r="I76" s="127"/>
      <c r="J76" s="129"/>
    </row>
    <row r="77" spans="1:10">
      <c r="F77" s="128"/>
      <c r="G77" s="127"/>
      <c r="H77" s="128"/>
      <c r="I77" s="127"/>
      <c r="J7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48</v>
      </c>
      <c r="C4" s="200" t="s">
        <v>49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60</v>
      </c>
      <c r="C8" s="252" t="s">
        <v>61</v>
      </c>
      <c r="D8" s="235"/>
      <c r="E8" s="236"/>
      <c r="F8" s="237"/>
      <c r="G8" s="238">
        <f>SUMIF(AG9:AG15,"&lt;&gt;NOR",G9:G15)</f>
        <v>0</v>
      </c>
      <c r="H8" s="232"/>
      <c r="I8" s="232">
        <f>SUM(I9:I15)</f>
        <v>0</v>
      </c>
      <c r="J8" s="232"/>
      <c r="K8" s="232">
        <f>SUM(K9:K15)</f>
        <v>0</v>
      </c>
      <c r="L8" s="232"/>
      <c r="M8" s="232">
        <f>SUM(M9:M15)</f>
        <v>0</v>
      </c>
      <c r="N8" s="232"/>
      <c r="O8" s="232">
        <f>SUM(O9:O15)</f>
        <v>1.26</v>
      </c>
      <c r="P8" s="232"/>
      <c r="Q8" s="232">
        <f>SUM(Q9:Q15)</f>
        <v>0</v>
      </c>
      <c r="R8" s="232"/>
      <c r="S8" s="232"/>
      <c r="T8" s="232"/>
      <c r="U8" s="232"/>
      <c r="V8" s="232">
        <f>SUM(V9:V15)</f>
        <v>0</v>
      </c>
      <c r="W8" s="232"/>
      <c r="AG8" t="s">
        <v>127</v>
      </c>
    </row>
    <row r="9" spans="1:60" ht="22.5" outlineLevel="1">
      <c r="A9" s="245">
        <v>1</v>
      </c>
      <c r="B9" s="246" t="s">
        <v>128</v>
      </c>
      <c r="C9" s="253" t="s">
        <v>129</v>
      </c>
      <c r="D9" s="247" t="s">
        <v>130</v>
      </c>
      <c r="E9" s="248">
        <v>19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3.2080000000000004E-2</v>
      </c>
      <c r="O9" s="228">
        <f>ROUND(E9*N9,2)</f>
        <v>0.61</v>
      </c>
      <c r="P9" s="228">
        <v>0</v>
      </c>
      <c r="Q9" s="228">
        <f>ROUND(E9*P9,2)</f>
        <v>0</v>
      </c>
      <c r="R9" s="228"/>
      <c r="S9" s="228" t="s">
        <v>131</v>
      </c>
      <c r="T9" s="228" t="s">
        <v>132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134</v>
      </c>
      <c r="C10" s="253" t="s">
        <v>135</v>
      </c>
      <c r="D10" s="247" t="s">
        <v>130</v>
      </c>
      <c r="E10" s="248">
        <v>1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3.9090000000000007E-2</v>
      </c>
      <c r="O10" s="228">
        <f>ROUND(E10*N10,2)</f>
        <v>0.04</v>
      </c>
      <c r="P10" s="228">
        <v>0</v>
      </c>
      <c r="Q10" s="228">
        <f>ROUND(E10*P10,2)</f>
        <v>0</v>
      </c>
      <c r="R10" s="228"/>
      <c r="S10" s="228" t="s">
        <v>131</v>
      </c>
      <c r="T10" s="228" t="s">
        <v>132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133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136</v>
      </c>
      <c r="C11" s="253" t="s">
        <v>137</v>
      </c>
      <c r="D11" s="247" t="s">
        <v>138</v>
      </c>
      <c r="E11" s="248">
        <v>3.3000000000000002E-2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1.9540000000000002E-2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131</v>
      </c>
      <c r="T11" s="228" t="s">
        <v>132</v>
      </c>
      <c r="U11" s="228">
        <v>0</v>
      </c>
      <c r="V11" s="228">
        <f>ROUND(E11*U11,2)</f>
        <v>0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133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139</v>
      </c>
      <c r="C12" s="253" t="s">
        <v>140</v>
      </c>
      <c r="D12" s="247" t="s">
        <v>138</v>
      </c>
      <c r="E12" s="248">
        <v>3.3000000000000002E-2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1</v>
      </c>
      <c r="O12" s="228">
        <f>ROUND(E12*N12,2)</f>
        <v>0.03</v>
      </c>
      <c r="P12" s="228">
        <v>0</v>
      </c>
      <c r="Q12" s="228">
        <f>ROUND(E12*P12,2)</f>
        <v>0</v>
      </c>
      <c r="R12" s="228"/>
      <c r="S12" s="228" t="s">
        <v>141</v>
      </c>
      <c r="T12" s="228" t="s">
        <v>142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143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>
      <c r="A13" s="239">
        <v>5</v>
      </c>
      <c r="B13" s="240" t="s">
        <v>144</v>
      </c>
      <c r="C13" s="254" t="s">
        <v>145</v>
      </c>
      <c r="D13" s="241" t="s">
        <v>146</v>
      </c>
      <c r="E13" s="242">
        <v>8.338000000000001</v>
      </c>
      <c r="F13" s="243"/>
      <c r="G13" s="244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6.9170000000000009E-2</v>
      </c>
      <c r="O13" s="228">
        <f>ROUND(E13*N13,2)</f>
        <v>0.57999999999999996</v>
      </c>
      <c r="P13" s="228">
        <v>0</v>
      </c>
      <c r="Q13" s="228">
        <f>ROUND(E13*P13,2)</f>
        <v>0</v>
      </c>
      <c r="R13" s="228"/>
      <c r="S13" s="228" t="s">
        <v>131</v>
      </c>
      <c r="T13" s="228" t="s">
        <v>132</v>
      </c>
      <c r="U13" s="228">
        <v>0</v>
      </c>
      <c r="V13" s="228">
        <f>ROUND(E13*U13,2)</f>
        <v>0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133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25"/>
      <c r="B14" s="226"/>
      <c r="C14" s="255" t="s">
        <v>147</v>
      </c>
      <c r="D14" s="230"/>
      <c r="E14" s="231">
        <v>4.62</v>
      </c>
      <c r="F14" s="228"/>
      <c r="G14" s="228"/>
      <c r="H14" s="228"/>
      <c r="I14" s="228"/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148</v>
      </c>
      <c r="AH14" s="208">
        <v>0</v>
      </c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25"/>
      <c r="B15" s="226"/>
      <c r="C15" s="255" t="s">
        <v>149</v>
      </c>
      <c r="D15" s="230"/>
      <c r="E15" s="231">
        <v>3.7180000000000004</v>
      </c>
      <c r="F15" s="228"/>
      <c r="G15" s="228"/>
      <c r="H15" s="228"/>
      <c r="I15" s="228"/>
      <c r="J15" s="228"/>
      <c r="K15" s="228"/>
      <c r="L15" s="228"/>
      <c r="M15" s="228"/>
      <c r="N15" s="228"/>
      <c r="O15" s="228"/>
      <c r="P15" s="228"/>
      <c r="Q15" s="228"/>
      <c r="R15" s="228"/>
      <c r="S15" s="228"/>
      <c r="T15" s="228"/>
      <c r="U15" s="228"/>
      <c r="V15" s="228"/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148</v>
      </c>
      <c r="AH15" s="208">
        <v>0</v>
      </c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>
      <c r="A16" s="233" t="s">
        <v>126</v>
      </c>
      <c r="B16" s="234" t="s">
        <v>101</v>
      </c>
      <c r="C16" s="252" t="s">
        <v>30</v>
      </c>
      <c r="D16" s="235"/>
      <c r="E16" s="236"/>
      <c r="F16" s="237"/>
      <c r="G16" s="238">
        <f>SUMIF(AG17:AG17,"&lt;&gt;NOR",G17:G17)</f>
        <v>0</v>
      </c>
      <c r="H16" s="232"/>
      <c r="I16" s="232">
        <f>SUM(I17:I17)</f>
        <v>0</v>
      </c>
      <c r="J16" s="232"/>
      <c r="K16" s="232">
        <f>SUM(K17:K17)</f>
        <v>0</v>
      </c>
      <c r="L16" s="232"/>
      <c r="M16" s="232">
        <f>SUM(M17:M17)</f>
        <v>0</v>
      </c>
      <c r="N16" s="232"/>
      <c r="O16" s="232">
        <f>SUM(O17:O17)</f>
        <v>0</v>
      </c>
      <c r="P16" s="232"/>
      <c r="Q16" s="232">
        <f>SUM(Q17:Q17)</f>
        <v>0</v>
      </c>
      <c r="R16" s="232"/>
      <c r="S16" s="232"/>
      <c r="T16" s="232"/>
      <c r="U16" s="232"/>
      <c r="V16" s="232">
        <f>SUM(V17:V17)</f>
        <v>0</v>
      </c>
      <c r="W16" s="232"/>
      <c r="AG16" t="s">
        <v>127</v>
      </c>
    </row>
    <row r="17" spans="1:60" outlineLevel="1">
      <c r="A17" s="245">
        <v>6</v>
      </c>
      <c r="B17" s="246" t="s">
        <v>150</v>
      </c>
      <c r="C17" s="253" t="s">
        <v>151</v>
      </c>
      <c r="D17" s="247" t="s">
        <v>152</v>
      </c>
      <c r="E17" s="248">
        <v>1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153</v>
      </c>
      <c r="T17" s="228" t="s">
        <v>142</v>
      </c>
      <c r="U17" s="228">
        <v>0</v>
      </c>
      <c r="V17" s="228">
        <f>ROUND(E17*U17,2)</f>
        <v>0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154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>
      <c r="A18" s="233" t="s">
        <v>126</v>
      </c>
      <c r="B18" s="234" t="s">
        <v>74</v>
      </c>
      <c r="C18" s="252" t="s">
        <v>75</v>
      </c>
      <c r="D18" s="235"/>
      <c r="E18" s="236"/>
      <c r="F18" s="237"/>
      <c r="G18" s="238">
        <f>SUMIF(AG19:AG23,"&lt;&gt;NOR",G19:G23)</f>
        <v>0</v>
      </c>
      <c r="H18" s="232"/>
      <c r="I18" s="232">
        <f>SUM(I19:I23)</f>
        <v>0</v>
      </c>
      <c r="J18" s="232"/>
      <c r="K18" s="232">
        <f>SUM(K19:K23)</f>
        <v>0</v>
      </c>
      <c r="L18" s="232"/>
      <c r="M18" s="232">
        <f>SUM(M19:M23)</f>
        <v>0</v>
      </c>
      <c r="N18" s="232"/>
      <c r="O18" s="232">
        <f>SUM(O19:O23)</f>
        <v>0</v>
      </c>
      <c r="P18" s="232"/>
      <c r="Q18" s="232">
        <f>SUM(Q19:Q23)</f>
        <v>0</v>
      </c>
      <c r="R18" s="232"/>
      <c r="S18" s="232"/>
      <c r="T18" s="232"/>
      <c r="U18" s="232"/>
      <c r="V18" s="232">
        <f>SUM(V19:V23)</f>
        <v>0</v>
      </c>
      <c r="W18" s="232"/>
      <c r="AG18" t="s">
        <v>127</v>
      </c>
    </row>
    <row r="19" spans="1:60" outlineLevel="1">
      <c r="A19" s="239">
        <v>7</v>
      </c>
      <c r="B19" s="240" t="s">
        <v>155</v>
      </c>
      <c r="C19" s="254" t="s">
        <v>156</v>
      </c>
      <c r="D19" s="241" t="s">
        <v>157</v>
      </c>
      <c r="E19" s="242">
        <v>294.91000000000003</v>
      </c>
      <c r="F19" s="243"/>
      <c r="G19" s="244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141</v>
      </c>
      <c r="T19" s="228" t="s">
        <v>142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158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5"/>
      <c r="B20" s="226"/>
      <c r="C20" s="255" t="s">
        <v>159</v>
      </c>
      <c r="D20" s="230"/>
      <c r="E20" s="231">
        <v>126.72000000000001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148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25"/>
      <c r="B21" s="226"/>
      <c r="C21" s="255" t="s">
        <v>160</v>
      </c>
      <c r="D21" s="230"/>
      <c r="E21" s="231">
        <v>37.840000000000003</v>
      </c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  <c r="R21" s="228"/>
      <c r="S21" s="228"/>
      <c r="T21" s="228"/>
      <c r="U21" s="228"/>
      <c r="V21" s="228"/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148</v>
      </c>
      <c r="AH21" s="208">
        <v>0</v>
      </c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25"/>
      <c r="B22" s="226"/>
      <c r="C22" s="255" t="s">
        <v>161</v>
      </c>
      <c r="D22" s="230"/>
      <c r="E22" s="231">
        <v>45.650000000000006</v>
      </c>
      <c r="F22" s="228"/>
      <c r="G22" s="228"/>
      <c r="H22" s="228"/>
      <c r="I22" s="228"/>
      <c r="J22" s="228"/>
      <c r="K22" s="228"/>
      <c r="L22" s="228"/>
      <c r="M22" s="228"/>
      <c r="N22" s="228"/>
      <c r="O22" s="228"/>
      <c r="P22" s="228"/>
      <c r="Q22" s="228"/>
      <c r="R22" s="228"/>
      <c r="S22" s="228"/>
      <c r="T22" s="228"/>
      <c r="U22" s="228"/>
      <c r="V22" s="228"/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148</v>
      </c>
      <c r="AH22" s="208">
        <v>0</v>
      </c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25"/>
      <c r="B23" s="226"/>
      <c r="C23" s="255" t="s">
        <v>162</v>
      </c>
      <c r="D23" s="230"/>
      <c r="E23" s="231">
        <v>84.7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148</v>
      </c>
      <c r="AH23" s="208">
        <v>0</v>
      </c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>
      <c r="A24" s="233" t="s">
        <v>126</v>
      </c>
      <c r="B24" s="234" t="s">
        <v>60</v>
      </c>
      <c r="C24" s="252" t="s">
        <v>61</v>
      </c>
      <c r="D24" s="235"/>
      <c r="E24" s="236"/>
      <c r="F24" s="237"/>
      <c r="G24" s="238">
        <f>SUMIF(AG25:AG29,"&lt;&gt;NOR",G25:G29)</f>
        <v>0</v>
      </c>
      <c r="H24" s="232"/>
      <c r="I24" s="232">
        <f>SUM(I25:I29)</f>
        <v>0</v>
      </c>
      <c r="J24" s="232"/>
      <c r="K24" s="232">
        <f>SUM(K25:K29)</f>
        <v>0</v>
      </c>
      <c r="L24" s="232"/>
      <c r="M24" s="232">
        <f>SUM(M25:M29)</f>
        <v>0</v>
      </c>
      <c r="N24" s="232"/>
      <c r="O24" s="232">
        <f>SUM(O25:O29)</f>
        <v>4.5599999999999996</v>
      </c>
      <c r="P24" s="232"/>
      <c r="Q24" s="232">
        <f>SUM(Q25:Q29)</f>
        <v>0</v>
      </c>
      <c r="R24" s="232"/>
      <c r="S24" s="232"/>
      <c r="T24" s="232"/>
      <c r="U24" s="232"/>
      <c r="V24" s="232">
        <f>SUM(V25:V29)</f>
        <v>0</v>
      </c>
      <c r="W24" s="232"/>
      <c r="AG24" t="s">
        <v>127</v>
      </c>
    </row>
    <row r="25" spans="1:60" ht="22.5" outlineLevel="1">
      <c r="A25" s="239">
        <v>8</v>
      </c>
      <c r="B25" s="240" t="s">
        <v>163</v>
      </c>
      <c r="C25" s="254" t="s">
        <v>164</v>
      </c>
      <c r="D25" s="241" t="s">
        <v>146</v>
      </c>
      <c r="E25" s="242">
        <v>51.381</v>
      </c>
      <c r="F25" s="243"/>
      <c r="G25" s="244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8.6260000000000003E-2</v>
      </c>
      <c r="O25" s="228">
        <f>ROUND(E25*N25,2)</f>
        <v>4.43</v>
      </c>
      <c r="P25" s="228">
        <v>0</v>
      </c>
      <c r="Q25" s="228">
        <f>ROUND(E25*P25,2)</f>
        <v>0</v>
      </c>
      <c r="R25" s="228"/>
      <c r="S25" s="228" t="s">
        <v>131</v>
      </c>
      <c r="T25" s="228" t="s">
        <v>132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133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25"/>
      <c r="B26" s="226"/>
      <c r="C26" s="255" t="s">
        <v>165</v>
      </c>
      <c r="D26" s="230"/>
      <c r="E26" s="231">
        <v>8.2000000000000011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148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5"/>
      <c r="B27" s="226"/>
      <c r="C27" s="255" t="s">
        <v>166</v>
      </c>
      <c r="D27" s="230"/>
      <c r="E27" s="231">
        <v>2.3600000000000003</v>
      </c>
      <c r="F27" s="228"/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148</v>
      </c>
      <c r="AH27" s="208">
        <v>0</v>
      </c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5"/>
      <c r="B28" s="226"/>
      <c r="C28" s="255" t="s">
        <v>167</v>
      </c>
      <c r="D28" s="230"/>
      <c r="E28" s="231">
        <v>40.821000000000005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148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ht="22.5" outlineLevel="1">
      <c r="A29" s="245">
        <v>9</v>
      </c>
      <c r="B29" s="246" t="s">
        <v>168</v>
      </c>
      <c r="C29" s="253" t="s">
        <v>169</v>
      </c>
      <c r="D29" s="247" t="s">
        <v>146</v>
      </c>
      <c r="E29" s="248">
        <v>0.72000000000000008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0.17818000000000001</v>
      </c>
      <c r="O29" s="228">
        <f>ROUND(E29*N29,2)</f>
        <v>0.13</v>
      </c>
      <c r="P29" s="228">
        <v>0</v>
      </c>
      <c r="Q29" s="228">
        <f>ROUND(E29*P29,2)</f>
        <v>0</v>
      </c>
      <c r="R29" s="228"/>
      <c r="S29" s="228" t="s">
        <v>131</v>
      </c>
      <c r="T29" s="228" t="s">
        <v>132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133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5.5">
      <c r="A30" s="233" t="s">
        <v>126</v>
      </c>
      <c r="B30" s="234" t="s">
        <v>62</v>
      </c>
      <c r="C30" s="252" t="s">
        <v>63</v>
      </c>
      <c r="D30" s="235"/>
      <c r="E30" s="236"/>
      <c r="F30" s="237"/>
      <c r="G30" s="238">
        <f>SUMIF(AG31:AG52,"&lt;&gt;NOR",G31:G52)</f>
        <v>0</v>
      </c>
      <c r="H30" s="232"/>
      <c r="I30" s="232">
        <f>SUM(I31:I52)</f>
        <v>0</v>
      </c>
      <c r="J30" s="232"/>
      <c r="K30" s="232">
        <f>SUM(K31:K52)</f>
        <v>0</v>
      </c>
      <c r="L30" s="232"/>
      <c r="M30" s="232">
        <f>SUM(M31:M52)</f>
        <v>0</v>
      </c>
      <c r="N30" s="232"/>
      <c r="O30" s="232">
        <f>SUM(O31:O52)</f>
        <v>19.97</v>
      </c>
      <c r="P30" s="232"/>
      <c r="Q30" s="232">
        <f>SUM(Q31:Q52)</f>
        <v>0</v>
      </c>
      <c r="R30" s="232"/>
      <c r="S30" s="232"/>
      <c r="T30" s="232"/>
      <c r="U30" s="232"/>
      <c r="V30" s="232">
        <f>SUM(V31:V52)</f>
        <v>0</v>
      </c>
      <c r="W30" s="232"/>
      <c r="AG30" t="s">
        <v>127</v>
      </c>
    </row>
    <row r="31" spans="1:60" outlineLevel="1">
      <c r="A31" s="245">
        <v>10</v>
      </c>
      <c r="B31" s="246" t="s">
        <v>170</v>
      </c>
      <c r="C31" s="253" t="s">
        <v>171</v>
      </c>
      <c r="D31" s="247" t="s">
        <v>146</v>
      </c>
      <c r="E31" s="248">
        <v>1.5750000000000002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6.4000000000000005E-4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131</v>
      </c>
      <c r="T31" s="228" t="s">
        <v>132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133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ht="22.5" outlineLevel="1">
      <c r="A32" s="239">
        <v>11</v>
      </c>
      <c r="B32" s="240" t="s">
        <v>172</v>
      </c>
      <c r="C32" s="254" t="s">
        <v>173</v>
      </c>
      <c r="D32" s="241" t="s">
        <v>146</v>
      </c>
      <c r="E32" s="242">
        <v>559.58000000000004</v>
      </c>
      <c r="F32" s="243"/>
      <c r="G32" s="244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1.8380000000000001E-2</v>
      </c>
      <c r="O32" s="228">
        <f>ROUND(E32*N32,2)</f>
        <v>10.29</v>
      </c>
      <c r="P32" s="228">
        <v>0</v>
      </c>
      <c r="Q32" s="228">
        <f>ROUND(E32*P32,2)</f>
        <v>0</v>
      </c>
      <c r="R32" s="228"/>
      <c r="S32" s="228" t="s">
        <v>131</v>
      </c>
      <c r="T32" s="228" t="s">
        <v>132</v>
      </c>
      <c r="U32" s="228">
        <v>0</v>
      </c>
      <c r="V32" s="228">
        <f>ROUND(E32*U32,2)</f>
        <v>0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133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25"/>
      <c r="B33" s="226"/>
      <c r="C33" s="255" t="s">
        <v>174</v>
      </c>
      <c r="D33" s="230"/>
      <c r="E33" s="231">
        <v>147.66000000000003</v>
      </c>
      <c r="F33" s="228"/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148</v>
      </c>
      <c r="AH33" s="208">
        <v>0</v>
      </c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25"/>
      <c r="B34" s="226"/>
      <c r="C34" s="255" t="s">
        <v>175</v>
      </c>
      <c r="D34" s="230"/>
      <c r="E34" s="231">
        <v>136.35000000000002</v>
      </c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148</v>
      </c>
      <c r="AH34" s="208">
        <v>0</v>
      </c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25"/>
      <c r="B35" s="226"/>
      <c r="C35" s="255" t="s">
        <v>176</v>
      </c>
      <c r="D35" s="230"/>
      <c r="E35" s="231">
        <v>275.57000000000005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148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>
      <c r="A36" s="239">
        <v>12</v>
      </c>
      <c r="B36" s="240" t="s">
        <v>177</v>
      </c>
      <c r="C36" s="254" t="s">
        <v>178</v>
      </c>
      <c r="D36" s="241" t="s">
        <v>146</v>
      </c>
      <c r="E36" s="242">
        <v>559.58000000000004</v>
      </c>
      <c r="F36" s="243"/>
      <c r="G36" s="244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1.5700000000000002E-2</v>
      </c>
      <c r="O36" s="228">
        <f>ROUND(E36*N36,2)</f>
        <v>8.7899999999999991</v>
      </c>
      <c r="P36" s="228">
        <v>0</v>
      </c>
      <c r="Q36" s="228">
        <f>ROUND(E36*P36,2)</f>
        <v>0</v>
      </c>
      <c r="R36" s="228"/>
      <c r="S36" s="228" t="s">
        <v>131</v>
      </c>
      <c r="T36" s="228" t="s">
        <v>132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133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25"/>
      <c r="B37" s="226"/>
      <c r="C37" s="255" t="s">
        <v>174</v>
      </c>
      <c r="D37" s="230"/>
      <c r="E37" s="231">
        <v>147.66000000000003</v>
      </c>
      <c r="F37" s="228"/>
      <c r="G37" s="228"/>
      <c r="H37" s="228"/>
      <c r="I37" s="228"/>
      <c r="J37" s="228"/>
      <c r="K37" s="228"/>
      <c r="L37" s="228"/>
      <c r="M37" s="228"/>
      <c r="N37" s="228"/>
      <c r="O37" s="228"/>
      <c r="P37" s="228"/>
      <c r="Q37" s="228"/>
      <c r="R37" s="228"/>
      <c r="S37" s="228"/>
      <c r="T37" s="228"/>
      <c r="U37" s="228"/>
      <c r="V37" s="228"/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148</v>
      </c>
      <c r="AH37" s="208">
        <v>0</v>
      </c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5"/>
      <c r="B38" s="226"/>
      <c r="C38" s="255" t="s">
        <v>175</v>
      </c>
      <c r="D38" s="230"/>
      <c r="E38" s="231">
        <v>136.35000000000002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148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5"/>
      <c r="B39" s="226"/>
      <c r="C39" s="255" t="s">
        <v>176</v>
      </c>
      <c r="D39" s="230"/>
      <c r="E39" s="231">
        <v>275.57000000000005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148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>
      <c r="A40" s="239">
        <v>13</v>
      </c>
      <c r="B40" s="240" t="s">
        <v>179</v>
      </c>
      <c r="C40" s="254" t="s">
        <v>180</v>
      </c>
      <c r="D40" s="241" t="s">
        <v>146</v>
      </c>
      <c r="E40" s="242">
        <v>140.80000000000001</v>
      </c>
      <c r="F40" s="243"/>
      <c r="G40" s="244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131</v>
      </c>
      <c r="T40" s="228" t="s">
        <v>132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133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5"/>
      <c r="B41" s="226"/>
      <c r="C41" s="255" t="s">
        <v>181</v>
      </c>
      <c r="D41" s="230"/>
      <c r="E41" s="231">
        <v>38.830000000000005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148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25"/>
      <c r="B42" s="226"/>
      <c r="C42" s="255" t="s">
        <v>182</v>
      </c>
      <c r="D42" s="230"/>
      <c r="E42" s="231">
        <v>35.53</v>
      </c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148</v>
      </c>
      <c r="AH42" s="208">
        <v>0</v>
      </c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25"/>
      <c r="B43" s="226"/>
      <c r="C43" s="255" t="s">
        <v>183</v>
      </c>
      <c r="D43" s="230"/>
      <c r="E43" s="231">
        <v>66.440000000000012</v>
      </c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148</v>
      </c>
      <c r="AH43" s="208">
        <v>0</v>
      </c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>
      <c r="A44" s="239">
        <v>14</v>
      </c>
      <c r="B44" s="240" t="s">
        <v>184</v>
      </c>
      <c r="C44" s="254" t="s">
        <v>185</v>
      </c>
      <c r="D44" s="241" t="s">
        <v>130</v>
      </c>
      <c r="E44" s="242">
        <v>22</v>
      </c>
      <c r="F44" s="243"/>
      <c r="G44" s="244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1.6980000000000002E-2</v>
      </c>
      <c r="O44" s="228">
        <f>ROUND(E44*N44,2)</f>
        <v>0.37</v>
      </c>
      <c r="P44" s="228">
        <v>0</v>
      </c>
      <c r="Q44" s="228">
        <f>ROUND(E44*P44,2)</f>
        <v>0</v>
      </c>
      <c r="R44" s="228"/>
      <c r="S44" s="228" t="s">
        <v>131</v>
      </c>
      <c r="T44" s="228" t="s">
        <v>132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25"/>
      <c r="B45" s="226"/>
      <c r="C45" s="255" t="s">
        <v>186</v>
      </c>
      <c r="D45" s="230"/>
      <c r="E45" s="231">
        <v>4</v>
      </c>
      <c r="F45" s="228"/>
      <c r="G45" s="228"/>
      <c r="H45" s="228"/>
      <c r="I45" s="228"/>
      <c r="J45" s="228"/>
      <c r="K45" s="228"/>
      <c r="L45" s="228"/>
      <c r="M45" s="228"/>
      <c r="N45" s="228"/>
      <c r="O45" s="228"/>
      <c r="P45" s="228"/>
      <c r="Q45" s="228"/>
      <c r="R45" s="228"/>
      <c r="S45" s="228"/>
      <c r="T45" s="228"/>
      <c r="U45" s="228"/>
      <c r="V45" s="228"/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148</v>
      </c>
      <c r="AH45" s="208">
        <v>0</v>
      </c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25"/>
      <c r="B46" s="226"/>
      <c r="C46" s="255" t="s">
        <v>187</v>
      </c>
      <c r="D46" s="230"/>
      <c r="E46" s="231">
        <v>7</v>
      </c>
      <c r="F46" s="228"/>
      <c r="G46" s="228"/>
      <c r="H46" s="228"/>
      <c r="I46" s="228"/>
      <c r="J46" s="228"/>
      <c r="K46" s="228"/>
      <c r="L46" s="228"/>
      <c r="M46" s="228"/>
      <c r="N46" s="228"/>
      <c r="O46" s="228"/>
      <c r="P46" s="228"/>
      <c r="Q46" s="228"/>
      <c r="R46" s="228"/>
      <c r="S46" s="228"/>
      <c r="T46" s="228"/>
      <c r="U46" s="228"/>
      <c r="V46" s="228"/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148</v>
      </c>
      <c r="AH46" s="208">
        <v>0</v>
      </c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25"/>
      <c r="B47" s="226"/>
      <c r="C47" s="255" t="s">
        <v>188</v>
      </c>
      <c r="D47" s="230"/>
      <c r="E47" s="231">
        <v>11</v>
      </c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148</v>
      </c>
      <c r="AH47" s="208">
        <v>0</v>
      </c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2.5" outlineLevel="1">
      <c r="A48" s="239">
        <v>15</v>
      </c>
      <c r="B48" s="240" t="s">
        <v>189</v>
      </c>
      <c r="C48" s="254" t="s">
        <v>190</v>
      </c>
      <c r="D48" s="241" t="s">
        <v>130</v>
      </c>
      <c r="E48" s="242">
        <v>22</v>
      </c>
      <c r="F48" s="243"/>
      <c r="G48" s="244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2.2650000000000003E-2</v>
      </c>
      <c r="O48" s="228">
        <f>ROUND(E48*N48,2)</f>
        <v>0.5</v>
      </c>
      <c r="P48" s="228">
        <v>0</v>
      </c>
      <c r="Q48" s="228">
        <f>ROUND(E48*P48,2)</f>
        <v>0</v>
      </c>
      <c r="R48" s="228"/>
      <c r="S48" s="228" t="s">
        <v>141</v>
      </c>
      <c r="T48" s="228" t="s">
        <v>142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133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25"/>
      <c r="B49" s="226"/>
      <c r="C49" s="255" t="s">
        <v>186</v>
      </c>
      <c r="D49" s="230"/>
      <c r="E49" s="231">
        <v>4</v>
      </c>
      <c r="F49" s="228"/>
      <c r="G49" s="228"/>
      <c r="H49" s="228"/>
      <c r="I49" s="228"/>
      <c r="J49" s="228"/>
      <c r="K49" s="228"/>
      <c r="L49" s="228"/>
      <c r="M49" s="228"/>
      <c r="N49" s="228"/>
      <c r="O49" s="228"/>
      <c r="P49" s="228"/>
      <c r="Q49" s="228"/>
      <c r="R49" s="228"/>
      <c r="S49" s="228"/>
      <c r="T49" s="228"/>
      <c r="U49" s="228"/>
      <c r="V49" s="228"/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148</v>
      </c>
      <c r="AH49" s="208">
        <v>0</v>
      </c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25"/>
      <c r="B50" s="226"/>
      <c r="C50" s="255" t="s">
        <v>187</v>
      </c>
      <c r="D50" s="230"/>
      <c r="E50" s="231">
        <v>7</v>
      </c>
      <c r="F50" s="228"/>
      <c r="G50" s="228"/>
      <c r="H50" s="228"/>
      <c r="I50" s="228"/>
      <c r="J50" s="228"/>
      <c r="K50" s="228"/>
      <c r="L50" s="228"/>
      <c r="M50" s="228"/>
      <c r="N50" s="228"/>
      <c r="O50" s="228"/>
      <c r="P50" s="228"/>
      <c r="Q50" s="228"/>
      <c r="R50" s="228"/>
      <c r="S50" s="228"/>
      <c r="T50" s="228"/>
      <c r="U50" s="228"/>
      <c r="V50" s="228"/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148</v>
      </c>
      <c r="AH50" s="208">
        <v>0</v>
      </c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25"/>
      <c r="B51" s="226"/>
      <c r="C51" s="255" t="s">
        <v>188</v>
      </c>
      <c r="D51" s="230"/>
      <c r="E51" s="231">
        <v>11</v>
      </c>
      <c r="F51" s="228"/>
      <c r="G51" s="228"/>
      <c r="H51" s="228"/>
      <c r="I51" s="228"/>
      <c r="J51" s="228"/>
      <c r="K51" s="228"/>
      <c r="L51" s="228"/>
      <c r="M51" s="228"/>
      <c r="N51" s="228"/>
      <c r="O51" s="228"/>
      <c r="P51" s="228"/>
      <c r="Q51" s="228"/>
      <c r="R51" s="228"/>
      <c r="S51" s="228"/>
      <c r="T51" s="228"/>
      <c r="U51" s="228"/>
      <c r="V51" s="228"/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148</v>
      </c>
      <c r="AH51" s="208">
        <v>0</v>
      </c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ht="22.5" outlineLevel="1">
      <c r="A52" s="245">
        <v>16</v>
      </c>
      <c r="B52" s="246" t="s">
        <v>191</v>
      </c>
      <c r="C52" s="253" t="s">
        <v>192</v>
      </c>
      <c r="D52" s="247" t="s">
        <v>130</v>
      </c>
      <c r="E52" s="248">
        <v>1</v>
      </c>
      <c r="F52" s="249"/>
      <c r="G52" s="250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2.2650000000000003E-2</v>
      </c>
      <c r="O52" s="228">
        <f>ROUND(E52*N52,2)</f>
        <v>0.02</v>
      </c>
      <c r="P52" s="228">
        <v>0</v>
      </c>
      <c r="Q52" s="228">
        <f>ROUND(E52*P52,2)</f>
        <v>0</v>
      </c>
      <c r="R52" s="228"/>
      <c r="S52" s="228" t="s">
        <v>141</v>
      </c>
      <c r="T52" s="228" t="s">
        <v>142</v>
      </c>
      <c r="U52" s="228">
        <v>0</v>
      </c>
      <c r="V52" s="228">
        <f>ROUND(E52*U52,2)</f>
        <v>0</v>
      </c>
      <c r="W52" s="22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133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>
      <c r="A53" s="233" t="s">
        <v>126</v>
      </c>
      <c r="B53" s="234" t="s">
        <v>64</v>
      </c>
      <c r="C53" s="252" t="s">
        <v>65</v>
      </c>
      <c r="D53" s="235"/>
      <c r="E53" s="236"/>
      <c r="F53" s="237"/>
      <c r="G53" s="238">
        <f>SUMIF(AG54:AG61,"&lt;&gt;NOR",G54:G61)</f>
        <v>0</v>
      </c>
      <c r="H53" s="232"/>
      <c r="I53" s="232">
        <f>SUM(I54:I61)</f>
        <v>0</v>
      </c>
      <c r="J53" s="232"/>
      <c r="K53" s="232">
        <f>SUM(K54:K61)</f>
        <v>0</v>
      </c>
      <c r="L53" s="232"/>
      <c r="M53" s="232">
        <f>SUM(M54:M61)</f>
        <v>0</v>
      </c>
      <c r="N53" s="232"/>
      <c r="O53" s="232">
        <f>SUM(O54:O61)</f>
        <v>0</v>
      </c>
      <c r="P53" s="232"/>
      <c r="Q53" s="232">
        <f>SUM(Q54:Q61)</f>
        <v>15.74</v>
      </c>
      <c r="R53" s="232"/>
      <c r="S53" s="232"/>
      <c r="T53" s="232"/>
      <c r="U53" s="232"/>
      <c r="V53" s="232">
        <f>SUM(V54:V61)</f>
        <v>0</v>
      </c>
      <c r="W53" s="232"/>
      <c r="AG53" t="s">
        <v>127</v>
      </c>
    </row>
    <row r="54" spans="1:60" outlineLevel="1">
      <c r="A54" s="239">
        <v>17</v>
      </c>
      <c r="B54" s="240" t="s">
        <v>193</v>
      </c>
      <c r="C54" s="254" t="s">
        <v>194</v>
      </c>
      <c r="D54" s="241" t="s">
        <v>146</v>
      </c>
      <c r="E54" s="242">
        <v>124.11000000000001</v>
      </c>
      <c r="F54" s="243"/>
      <c r="G54" s="244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0</v>
      </c>
      <c r="O54" s="228">
        <f>ROUND(E54*N54,2)</f>
        <v>0</v>
      </c>
      <c r="P54" s="228">
        <v>0.11700000000000001</v>
      </c>
      <c r="Q54" s="228">
        <f>ROUND(E54*P54,2)</f>
        <v>14.52</v>
      </c>
      <c r="R54" s="228"/>
      <c r="S54" s="228" t="s">
        <v>131</v>
      </c>
      <c r="T54" s="228" t="s">
        <v>132</v>
      </c>
      <c r="U54" s="228">
        <v>0</v>
      </c>
      <c r="V54" s="228">
        <f>ROUND(E54*U54,2)</f>
        <v>0</v>
      </c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133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5"/>
      <c r="B55" s="226"/>
      <c r="C55" s="255" t="s">
        <v>195</v>
      </c>
      <c r="D55" s="230"/>
      <c r="E55" s="231">
        <v>43.040000000000006</v>
      </c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148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outlineLevel="1">
      <c r="A56" s="225"/>
      <c r="B56" s="226"/>
      <c r="C56" s="255" t="s">
        <v>196</v>
      </c>
      <c r="D56" s="230"/>
      <c r="E56" s="231">
        <v>12.8</v>
      </c>
      <c r="F56" s="228"/>
      <c r="G56" s="228"/>
      <c r="H56" s="228"/>
      <c r="I56" s="228"/>
      <c r="J56" s="228"/>
      <c r="K56" s="228"/>
      <c r="L56" s="228"/>
      <c r="M56" s="228"/>
      <c r="N56" s="228"/>
      <c r="O56" s="228"/>
      <c r="P56" s="228"/>
      <c r="Q56" s="228"/>
      <c r="R56" s="228"/>
      <c r="S56" s="228"/>
      <c r="T56" s="228"/>
      <c r="U56" s="228"/>
      <c r="V56" s="228"/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148</v>
      </c>
      <c r="AH56" s="208">
        <v>0</v>
      </c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outlineLevel="1">
      <c r="A57" s="225"/>
      <c r="B57" s="226"/>
      <c r="C57" s="255" t="s">
        <v>197</v>
      </c>
      <c r="D57" s="230"/>
      <c r="E57" s="231">
        <v>68.27000000000001</v>
      </c>
      <c r="F57" s="228"/>
      <c r="G57" s="228"/>
      <c r="H57" s="228"/>
      <c r="I57" s="228"/>
      <c r="J57" s="228"/>
      <c r="K57" s="228"/>
      <c r="L57" s="228"/>
      <c r="M57" s="228"/>
      <c r="N57" s="228"/>
      <c r="O57" s="228"/>
      <c r="P57" s="228"/>
      <c r="Q57" s="228"/>
      <c r="R57" s="228"/>
      <c r="S57" s="228"/>
      <c r="T57" s="228"/>
      <c r="U57" s="228"/>
      <c r="V57" s="228"/>
      <c r="W57" s="22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148</v>
      </c>
      <c r="AH57" s="208">
        <v>0</v>
      </c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39">
        <v>18</v>
      </c>
      <c r="B58" s="240" t="s">
        <v>198</v>
      </c>
      <c r="C58" s="254" t="s">
        <v>199</v>
      </c>
      <c r="D58" s="241" t="s">
        <v>146</v>
      </c>
      <c r="E58" s="242">
        <v>16</v>
      </c>
      <c r="F58" s="243"/>
      <c r="G58" s="244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7.6000000000000012E-2</v>
      </c>
      <c r="Q58" s="228">
        <f>ROUND(E58*P58,2)</f>
        <v>1.22</v>
      </c>
      <c r="R58" s="228"/>
      <c r="S58" s="228" t="s">
        <v>131</v>
      </c>
      <c r="T58" s="228" t="s">
        <v>132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133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5"/>
      <c r="B59" s="226"/>
      <c r="C59" s="255" t="s">
        <v>200</v>
      </c>
      <c r="D59" s="230"/>
      <c r="E59" s="231">
        <v>3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148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5"/>
      <c r="B60" s="226"/>
      <c r="C60" s="255" t="s">
        <v>201</v>
      </c>
      <c r="D60" s="230"/>
      <c r="E60" s="231">
        <v>5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148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5"/>
      <c r="B61" s="226"/>
      <c r="C61" s="255" t="s">
        <v>202</v>
      </c>
      <c r="D61" s="230"/>
      <c r="E61" s="231">
        <v>8</v>
      </c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148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>
      <c r="A62" s="233" t="s">
        <v>126</v>
      </c>
      <c r="B62" s="234" t="s">
        <v>66</v>
      </c>
      <c r="C62" s="252" t="s">
        <v>67</v>
      </c>
      <c r="D62" s="235"/>
      <c r="E62" s="236"/>
      <c r="F62" s="237"/>
      <c r="G62" s="238">
        <f>SUMIF(AG63:AG69,"&lt;&gt;NOR",G63:G69)</f>
        <v>0</v>
      </c>
      <c r="H62" s="232"/>
      <c r="I62" s="232">
        <f>SUM(I63:I69)</f>
        <v>0</v>
      </c>
      <c r="J62" s="232"/>
      <c r="K62" s="232">
        <f>SUM(K63:K69)</f>
        <v>0</v>
      </c>
      <c r="L62" s="232"/>
      <c r="M62" s="232">
        <f>SUM(M63:M69)</f>
        <v>0</v>
      </c>
      <c r="N62" s="232"/>
      <c r="O62" s="232">
        <f>SUM(O63:O69)</f>
        <v>0</v>
      </c>
      <c r="P62" s="232"/>
      <c r="Q62" s="232">
        <f>SUM(Q63:Q69)</f>
        <v>0</v>
      </c>
      <c r="R62" s="232"/>
      <c r="S62" s="232"/>
      <c r="T62" s="232"/>
      <c r="U62" s="232"/>
      <c r="V62" s="232">
        <f>SUM(V63:V69)</f>
        <v>0</v>
      </c>
      <c r="W62" s="232"/>
      <c r="AG62" t="s">
        <v>127</v>
      </c>
    </row>
    <row r="63" spans="1:60" ht="22.5" outlineLevel="1">
      <c r="A63" s="245">
        <v>19</v>
      </c>
      <c r="B63" s="246" t="s">
        <v>203</v>
      </c>
      <c r="C63" s="253" t="s">
        <v>204</v>
      </c>
      <c r="D63" s="247" t="s">
        <v>138</v>
      </c>
      <c r="E63" s="248">
        <v>53.956000000000003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0</v>
      </c>
      <c r="O63" s="228">
        <f>ROUND(E63*N63,2)</f>
        <v>0</v>
      </c>
      <c r="P63" s="228">
        <v>0</v>
      </c>
      <c r="Q63" s="228">
        <f>ROUND(E63*P63,2)</f>
        <v>0</v>
      </c>
      <c r="R63" s="228"/>
      <c r="S63" s="228" t="s">
        <v>131</v>
      </c>
      <c r="T63" s="228" t="s">
        <v>132</v>
      </c>
      <c r="U63" s="228">
        <v>0</v>
      </c>
      <c r="V63" s="228">
        <f>ROUND(E63*U63,2)</f>
        <v>0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133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ht="22.5" outlineLevel="1">
      <c r="A64" s="245">
        <v>20</v>
      </c>
      <c r="B64" s="246" t="s">
        <v>205</v>
      </c>
      <c r="C64" s="253" t="s">
        <v>206</v>
      </c>
      <c r="D64" s="247" t="s">
        <v>138</v>
      </c>
      <c r="E64" s="248">
        <v>53.956000000000003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0</v>
      </c>
      <c r="O64" s="228">
        <f>ROUND(E64*N64,2)</f>
        <v>0</v>
      </c>
      <c r="P64" s="228">
        <v>0</v>
      </c>
      <c r="Q64" s="228">
        <f>ROUND(E64*P64,2)</f>
        <v>0</v>
      </c>
      <c r="R64" s="228"/>
      <c r="S64" s="228" t="s">
        <v>131</v>
      </c>
      <c r="T64" s="228" t="s">
        <v>132</v>
      </c>
      <c r="U64" s="228">
        <v>0</v>
      </c>
      <c r="V64" s="228">
        <f>ROUND(E64*U64,2)</f>
        <v>0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133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ht="22.5" outlineLevel="1">
      <c r="A65" s="245">
        <v>21</v>
      </c>
      <c r="B65" s="246" t="s">
        <v>207</v>
      </c>
      <c r="C65" s="253" t="s">
        <v>208</v>
      </c>
      <c r="D65" s="247" t="s">
        <v>138</v>
      </c>
      <c r="E65" s="248">
        <v>2104.2840000000001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0</v>
      </c>
      <c r="O65" s="228">
        <f>ROUND(E65*N65,2)</f>
        <v>0</v>
      </c>
      <c r="P65" s="228">
        <v>0</v>
      </c>
      <c r="Q65" s="228">
        <f>ROUND(E65*P65,2)</f>
        <v>0</v>
      </c>
      <c r="R65" s="228"/>
      <c r="S65" s="228" t="s">
        <v>131</v>
      </c>
      <c r="T65" s="228" t="s">
        <v>132</v>
      </c>
      <c r="U65" s="228">
        <v>0</v>
      </c>
      <c r="V65" s="228">
        <f>ROUND(E65*U65,2)</f>
        <v>0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133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ht="22.5" outlineLevel="1">
      <c r="A66" s="245">
        <v>22</v>
      </c>
      <c r="B66" s="246" t="s">
        <v>209</v>
      </c>
      <c r="C66" s="253" t="s">
        <v>210</v>
      </c>
      <c r="D66" s="247" t="s">
        <v>138</v>
      </c>
      <c r="E66" s="248">
        <v>23.442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0</v>
      </c>
      <c r="O66" s="228">
        <f>ROUND(E66*N66,2)</f>
        <v>0</v>
      </c>
      <c r="P66" s="228">
        <v>0</v>
      </c>
      <c r="Q66" s="228">
        <f>ROUND(E66*P66,2)</f>
        <v>0</v>
      </c>
      <c r="R66" s="228"/>
      <c r="S66" s="228" t="s">
        <v>131</v>
      </c>
      <c r="T66" s="228" t="s">
        <v>132</v>
      </c>
      <c r="U66" s="228">
        <v>0</v>
      </c>
      <c r="V66" s="228">
        <f>ROUND(E66*U66,2)</f>
        <v>0</v>
      </c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133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ht="33.75" outlineLevel="1">
      <c r="A67" s="245">
        <v>23</v>
      </c>
      <c r="B67" s="246" t="s">
        <v>211</v>
      </c>
      <c r="C67" s="253" t="s">
        <v>212</v>
      </c>
      <c r="D67" s="247" t="s">
        <v>138</v>
      </c>
      <c r="E67" s="248">
        <v>27.35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0</v>
      </c>
      <c r="O67" s="228">
        <f>ROUND(E67*N67,2)</f>
        <v>0</v>
      </c>
      <c r="P67" s="228">
        <v>0</v>
      </c>
      <c r="Q67" s="228">
        <f>ROUND(E67*P67,2)</f>
        <v>0</v>
      </c>
      <c r="R67" s="228"/>
      <c r="S67" s="228" t="s">
        <v>131</v>
      </c>
      <c r="T67" s="228" t="s">
        <v>132</v>
      </c>
      <c r="U67" s="228">
        <v>0</v>
      </c>
      <c r="V67" s="228">
        <f>ROUND(E67*U67,2)</f>
        <v>0</v>
      </c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133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ht="22.5" outlineLevel="1">
      <c r="A68" s="245">
        <v>24</v>
      </c>
      <c r="B68" s="246" t="s">
        <v>213</v>
      </c>
      <c r="C68" s="253" t="s">
        <v>214</v>
      </c>
      <c r="D68" s="247" t="s">
        <v>138</v>
      </c>
      <c r="E68" s="248">
        <v>0.69600000000000006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0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131</v>
      </c>
      <c r="T68" s="228" t="s">
        <v>132</v>
      </c>
      <c r="U68" s="228">
        <v>0</v>
      </c>
      <c r="V68" s="228">
        <f>ROUND(E68*U68,2)</f>
        <v>0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133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ht="22.5" outlineLevel="1">
      <c r="A69" s="245">
        <v>25</v>
      </c>
      <c r="B69" s="246" t="s">
        <v>215</v>
      </c>
      <c r="C69" s="253" t="s">
        <v>216</v>
      </c>
      <c r="D69" s="247" t="s">
        <v>138</v>
      </c>
      <c r="E69" s="248">
        <v>2.4680000000000004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0</v>
      </c>
      <c r="Q69" s="228">
        <f>ROUND(E69*P69,2)</f>
        <v>0</v>
      </c>
      <c r="R69" s="228"/>
      <c r="S69" s="228" t="s">
        <v>131</v>
      </c>
      <c r="T69" s="228" t="s">
        <v>132</v>
      </c>
      <c r="U69" s="228">
        <v>0</v>
      </c>
      <c r="V69" s="228">
        <f>ROUND(E69*U69,2)</f>
        <v>0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133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>
      <c r="A70" s="233" t="s">
        <v>126</v>
      </c>
      <c r="B70" s="234" t="s">
        <v>68</v>
      </c>
      <c r="C70" s="252" t="s">
        <v>69</v>
      </c>
      <c r="D70" s="235"/>
      <c r="E70" s="236"/>
      <c r="F70" s="237"/>
      <c r="G70" s="238">
        <f>SUMIF(AG71:AG71,"&lt;&gt;NOR",G71:G71)</f>
        <v>0</v>
      </c>
      <c r="H70" s="232"/>
      <c r="I70" s="232">
        <f>SUM(I71:I71)</f>
        <v>0</v>
      </c>
      <c r="J70" s="232"/>
      <c r="K70" s="232">
        <f>SUM(K71:K71)</f>
        <v>0</v>
      </c>
      <c r="L70" s="232"/>
      <c r="M70" s="232">
        <f>SUM(M71:M71)</f>
        <v>0</v>
      </c>
      <c r="N70" s="232"/>
      <c r="O70" s="232">
        <f>SUM(O71:O71)</f>
        <v>0</v>
      </c>
      <c r="P70" s="232"/>
      <c r="Q70" s="232">
        <f>SUM(Q71:Q71)</f>
        <v>0</v>
      </c>
      <c r="R70" s="232"/>
      <c r="S70" s="232"/>
      <c r="T70" s="232"/>
      <c r="U70" s="232"/>
      <c r="V70" s="232">
        <f>SUM(V71:V71)</f>
        <v>0</v>
      </c>
      <c r="W70" s="232"/>
      <c r="AG70" t="s">
        <v>127</v>
      </c>
    </row>
    <row r="71" spans="1:60" outlineLevel="1">
      <c r="A71" s="245">
        <v>26</v>
      </c>
      <c r="B71" s="246" t="s">
        <v>217</v>
      </c>
      <c r="C71" s="253" t="s">
        <v>218</v>
      </c>
      <c r="D71" s="247" t="s">
        <v>138</v>
      </c>
      <c r="E71" s="248">
        <v>6.2250000000000005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0</v>
      </c>
      <c r="O71" s="228">
        <f>ROUND(E71*N71,2)</f>
        <v>0</v>
      </c>
      <c r="P71" s="228">
        <v>0</v>
      </c>
      <c r="Q71" s="228">
        <f>ROUND(E71*P71,2)</f>
        <v>0</v>
      </c>
      <c r="R71" s="228"/>
      <c r="S71" s="228" t="s">
        <v>131</v>
      </c>
      <c r="T71" s="228" t="s">
        <v>132</v>
      </c>
      <c r="U71" s="228">
        <v>0</v>
      </c>
      <c r="V71" s="228">
        <f>ROUND(E71*U71,2)</f>
        <v>0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133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>
      <c r="A72" s="233" t="s">
        <v>126</v>
      </c>
      <c r="B72" s="234" t="s">
        <v>70</v>
      </c>
      <c r="C72" s="252" t="s">
        <v>71</v>
      </c>
      <c r="D72" s="235"/>
      <c r="E72" s="236"/>
      <c r="F72" s="237"/>
      <c r="G72" s="238">
        <f>SUMIF(AG73:AG77,"&lt;&gt;NOR",G73:G77)</f>
        <v>0</v>
      </c>
      <c r="H72" s="232"/>
      <c r="I72" s="232">
        <f>SUM(I73:I77)</f>
        <v>0</v>
      </c>
      <c r="J72" s="232"/>
      <c r="K72" s="232">
        <f>SUM(K73:K77)</f>
        <v>0</v>
      </c>
      <c r="L72" s="232"/>
      <c r="M72" s="232">
        <f>SUM(M73:M77)</f>
        <v>0</v>
      </c>
      <c r="N72" s="232"/>
      <c r="O72" s="232">
        <f>SUM(O73:O77)</f>
        <v>0.42</v>
      </c>
      <c r="P72" s="232"/>
      <c r="Q72" s="232">
        <f>SUM(Q73:Q77)</f>
        <v>0</v>
      </c>
      <c r="R72" s="232"/>
      <c r="S72" s="232"/>
      <c r="T72" s="232"/>
      <c r="U72" s="232"/>
      <c r="V72" s="232">
        <f>SUM(V73:V77)</f>
        <v>0</v>
      </c>
      <c r="W72" s="232"/>
      <c r="AG72" t="s">
        <v>127</v>
      </c>
    </row>
    <row r="73" spans="1:60" ht="22.5" outlineLevel="1">
      <c r="A73" s="239">
        <v>27</v>
      </c>
      <c r="B73" s="240" t="s">
        <v>219</v>
      </c>
      <c r="C73" s="254" t="s">
        <v>220</v>
      </c>
      <c r="D73" s="241" t="s">
        <v>146</v>
      </c>
      <c r="E73" s="242">
        <v>140.80000000000001</v>
      </c>
      <c r="F73" s="243"/>
      <c r="G73" s="244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3.0000000000000001E-3</v>
      </c>
      <c r="O73" s="228">
        <f>ROUND(E73*N73,2)</f>
        <v>0.42</v>
      </c>
      <c r="P73" s="228">
        <v>0</v>
      </c>
      <c r="Q73" s="228">
        <f>ROUND(E73*P73,2)</f>
        <v>0</v>
      </c>
      <c r="R73" s="228"/>
      <c r="S73" s="228" t="s">
        <v>131</v>
      </c>
      <c r="T73" s="228" t="s">
        <v>132</v>
      </c>
      <c r="U73" s="228">
        <v>0</v>
      </c>
      <c r="V73" s="228">
        <f>ROUND(E73*U73,2)</f>
        <v>0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221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25"/>
      <c r="B74" s="226"/>
      <c r="C74" s="255" t="s">
        <v>181</v>
      </c>
      <c r="D74" s="230"/>
      <c r="E74" s="231">
        <v>38.830000000000005</v>
      </c>
      <c r="F74" s="228"/>
      <c r="G74" s="228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148</v>
      </c>
      <c r="AH74" s="208">
        <v>0</v>
      </c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25"/>
      <c r="B75" s="226"/>
      <c r="C75" s="255" t="s">
        <v>182</v>
      </c>
      <c r="D75" s="230"/>
      <c r="E75" s="231">
        <v>35.53</v>
      </c>
      <c r="F75" s="228"/>
      <c r="G75" s="228"/>
      <c r="H75" s="228"/>
      <c r="I75" s="228"/>
      <c r="J75" s="228"/>
      <c r="K75" s="228"/>
      <c r="L75" s="228"/>
      <c r="M75" s="228"/>
      <c r="N75" s="228"/>
      <c r="O75" s="228"/>
      <c r="P75" s="228"/>
      <c r="Q75" s="228"/>
      <c r="R75" s="228"/>
      <c r="S75" s="228"/>
      <c r="T75" s="228"/>
      <c r="U75" s="228"/>
      <c r="V75" s="228"/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148</v>
      </c>
      <c r="AH75" s="208">
        <v>0</v>
      </c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25"/>
      <c r="B76" s="226"/>
      <c r="C76" s="255" t="s">
        <v>183</v>
      </c>
      <c r="D76" s="230"/>
      <c r="E76" s="231">
        <v>66.440000000000012</v>
      </c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148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45">
        <v>28</v>
      </c>
      <c r="B77" s="246" t="s">
        <v>222</v>
      </c>
      <c r="C77" s="253" t="s">
        <v>223</v>
      </c>
      <c r="D77" s="247" t="s">
        <v>138</v>
      </c>
      <c r="E77" s="248">
        <v>0.39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0</v>
      </c>
      <c r="O77" s="228">
        <f>ROUND(E77*N77,2)</f>
        <v>0</v>
      </c>
      <c r="P77" s="228">
        <v>0</v>
      </c>
      <c r="Q77" s="228">
        <f>ROUND(E77*P77,2)</f>
        <v>0</v>
      </c>
      <c r="R77" s="228"/>
      <c r="S77" s="228" t="s">
        <v>131</v>
      </c>
      <c r="T77" s="228" t="s">
        <v>132</v>
      </c>
      <c r="U77" s="228">
        <v>0</v>
      </c>
      <c r="V77" s="228">
        <f>ROUND(E77*U77,2)</f>
        <v>0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221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>
      <c r="A78" s="233" t="s">
        <v>126</v>
      </c>
      <c r="B78" s="234" t="s">
        <v>74</v>
      </c>
      <c r="C78" s="252" t="s">
        <v>75</v>
      </c>
      <c r="D78" s="235"/>
      <c r="E78" s="236"/>
      <c r="F78" s="237"/>
      <c r="G78" s="238">
        <f>SUMIF(AG79:AG93,"&lt;&gt;NOR",G79:G93)</f>
        <v>0</v>
      </c>
      <c r="H78" s="232"/>
      <c r="I78" s="232">
        <f>SUM(I79:I93)</f>
        <v>0</v>
      </c>
      <c r="J78" s="232"/>
      <c r="K78" s="232">
        <f>SUM(K79:K93)</f>
        <v>0</v>
      </c>
      <c r="L78" s="232"/>
      <c r="M78" s="232">
        <f>SUM(M79:M93)</f>
        <v>0</v>
      </c>
      <c r="N78" s="232"/>
      <c r="O78" s="232">
        <f>SUM(O79:O93)</f>
        <v>1.38</v>
      </c>
      <c r="P78" s="232"/>
      <c r="Q78" s="232">
        <f>SUM(Q79:Q93)</f>
        <v>0</v>
      </c>
      <c r="R78" s="232"/>
      <c r="S78" s="232"/>
      <c r="T78" s="232"/>
      <c r="U78" s="232"/>
      <c r="V78" s="232">
        <f>SUM(V79:V93)</f>
        <v>0</v>
      </c>
      <c r="W78" s="232"/>
      <c r="AG78" t="s">
        <v>127</v>
      </c>
    </row>
    <row r="79" spans="1:60" ht="22.5" outlineLevel="1">
      <c r="A79" s="239">
        <v>29</v>
      </c>
      <c r="B79" s="240" t="s">
        <v>224</v>
      </c>
      <c r="C79" s="254" t="s">
        <v>225</v>
      </c>
      <c r="D79" s="241" t="s">
        <v>146</v>
      </c>
      <c r="E79" s="242">
        <v>174.786</v>
      </c>
      <c r="F79" s="243"/>
      <c r="G79" s="244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1.1800000000000001E-3</v>
      </c>
      <c r="O79" s="228">
        <f>ROUND(E79*N79,2)</f>
        <v>0.21</v>
      </c>
      <c r="P79" s="228">
        <v>0</v>
      </c>
      <c r="Q79" s="228">
        <f>ROUND(E79*P79,2)</f>
        <v>0</v>
      </c>
      <c r="R79" s="228"/>
      <c r="S79" s="228" t="s">
        <v>131</v>
      </c>
      <c r="T79" s="228" t="s">
        <v>132</v>
      </c>
      <c r="U79" s="228">
        <v>0</v>
      </c>
      <c r="V79" s="228">
        <f>ROUND(E79*U79,2)</f>
        <v>0</v>
      </c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221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25"/>
      <c r="B80" s="226"/>
      <c r="C80" s="255" t="s">
        <v>226</v>
      </c>
      <c r="D80" s="230"/>
      <c r="E80" s="231">
        <v>91.52000000000001</v>
      </c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8"/>
      <c r="U80" s="228"/>
      <c r="V80" s="228"/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148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25"/>
      <c r="B81" s="226"/>
      <c r="C81" s="255" t="s">
        <v>227</v>
      </c>
      <c r="D81" s="230"/>
      <c r="E81" s="231">
        <v>26.220000000000002</v>
      </c>
      <c r="F81" s="228"/>
      <c r="G81" s="228"/>
      <c r="H81" s="228"/>
      <c r="I81" s="228"/>
      <c r="J81" s="228"/>
      <c r="K81" s="228"/>
      <c r="L81" s="228"/>
      <c r="M81" s="228"/>
      <c r="N81" s="228"/>
      <c r="O81" s="228"/>
      <c r="P81" s="228"/>
      <c r="Q81" s="228"/>
      <c r="R81" s="228"/>
      <c r="S81" s="228"/>
      <c r="T81" s="228"/>
      <c r="U81" s="228"/>
      <c r="V81" s="228"/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148</v>
      </c>
      <c r="AH81" s="208">
        <v>0</v>
      </c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25"/>
      <c r="B82" s="226"/>
      <c r="C82" s="255" t="s">
        <v>228</v>
      </c>
      <c r="D82" s="230"/>
      <c r="E82" s="231">
        <v>47.300000000000004</v>
      </c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148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25"/>
      <c r="B83" s="226"/>
      <c r="C83" s="255" t="s">
        <v>229</v>
      </c>
      <c r="D83" s="230"/>
      <c r="E83" s="231">
        <v>9.7460000000000004</v>
      </c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148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33.75" outlineLevel="1">
      <c r="A84" s="239">
        <v>30</v>
      </c>
      <c r="B84" s="240" t="s">
        <v>230</v>
      </c>
      <c r="C84" s="254" t="s">
        <v>231</v>
      </c>
      <c r="D84" s="241" t="s">
        <v>146</v>
      </c>
      <c r="E84" s="242">
        <v>98.440000000000012</v>
      </c>
      <c r="F84" s="243"/>
      <c r="G84" s="244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1.1800000000000001E-3</v>
      </c>
      <c r="O84" s="228">
        <f>ROUND(E84*N84,2)</f>
        <v>0.12</v>
      </c>
      <c r="P84" s="228">
        <v>0</v>
      </c>
      <c r="Q84" s="228">
        <f>ROUND(E84*P84,2)</f>
        <v>0</v>
      </c>
      <c r="R84" s="228"/>
      <c r="S84" s="228" t="s">
        <v>141</v>
      </c>
      <c r="T84" s="228" t="s">
        <v>142</v>
      </c>
      <c r="U84" s="228">
        <v>0</v>
      </c>
      <c r="V84" s="228">
        <f>ROUND(E84*U84,2)</f>
        <v>0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221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25"/>
      <c r="B85" s="226"/>
      <c r="C85" s="255" t="s">
        <v>232</v>
      </c>
      <c r="D85" s="230"/>
      <c r="E85" s="231">
        <v>40.020000000000003</v>
      </c>
      <c r="F85" s="228"/>
      <c r="G85" s="228"/>
      <c r="H85" s="228"/>
      <c r="I85" s="228"/>
      <c r="J85" s="228"/>
      <c r="K85" s="228"/>
      <c r="L85" s="228"/>
      <c r="M85" s="228"/>
      <c r="N85" s="228"/>
      <c r="O85" s="228"/>
      <c r="P85" s="228"/>
      <c r="Q85" s="228"/>
      <c r="R85" s="228"/>
      <c r="S85" s="228"/>
      <c r="T85" s="228"/>
      <c r="U85" s="228"/>
      <c r="V85" s="228"/>
      <c r="W85" s="22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148</v>
      </c>
      <c r="AH85" s="208">
        <v>0</v>
      </c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25"/>
      <c r="B86" s="226"/>
      <c r="C86" s="255" t="s">
        <v>233</v>
      </c>
      <c r="D86" s="230"/>
      <c r="E86" s="231">
        <v>13.420000000000002</v>
      </c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148</v>
      </c>
      <c r="AH86" s="208">
        <v>0</v>
      </c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5"/>
      <c r="B87" s="226"/>
      <c r="C87" s="255" t="s">
        <v>234</v>
      </c>
      <c r="D87" s="230"/>
      <c r="E87" s="231">
        <v>45</v>
      </c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148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ht="22.5" outlineLevel="1">
      <c r="A88" s="239">
        <v>31</v>
      </c>
      <c r="B88" s="240" t="s">
        <v>235</v>
      </c>
      <c r="C88" s="254" t="s">
        <v>236</v>
      </c>
      <c r="D88" s="241" t="s">
        <v>146</v>
      </c>
      <c r="E88" s="242">
        <v>268.40000000000003</v>
      </c>
      <c r="F88" s="243"/>
      <c r="G88" s="244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3.9000000000000003E-3</v>
      </c>
      <c r="O88" s="228">
        <f>ROUND(E88*N88,2)</f>
        <v>1.05</v>
      </c>
      <c r="P88" s="228">
        <v>0</v>
      </c>
      <c r="Q88" s="228">
        <f>ROUND(E88*P88,2)</f>
        <v>0</v>
      </c>
      <c r="R88" s="228"/>
      <c r="S88" s="228" t="s">
        <v>131</v>
      </c>
      <c r="T88" s="228" t="s">
        <v>132</v>
      </c>
      <c r="U88" s="228">
        <v>0</v>
      </c>
      <c r="V88" s="228">
        <f>ROUND(E88*U88,2)</f>
        <v>0</v>
      </c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143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25"/>
      <c r="B89" s="226"/>
      <c r="C89" s="255" t="s">
        <v>237</v>
      </c>
      <c r="D89" s="230"/>
      <c r="E89" s="231">
        <v>129.80000000000001</v>
      </c>
      <c r="F89" s="228"/>
      <c r="G89" s="228"/>
      <c r="H89" s="228"/>
      <c r="I89" s="228"/>
      <c r="J89" s="228"/>
      <c r="K89" s="228"/>
      <c r="L89" s="228"/>
      <c r="M89" s="228"/>
      <c r="N89" s="228"/>
      <c r="O89" s="228"/>
      <c r="P89" s="228"/>
      <c r="Q89" s="228"/>
      <c r="R89" s="228"/>
      <c r="S89" s="228"/>
      <c r="T89" s="228"/>
      <c r="U89" s="228"/>
      <c r="V89" s="228"/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148</v>
      </c>
      <c r="AH89" s="208">
        <v>0</v>
      </c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5"/>
      <c r="B90" s="226"/>
      <c r="C90" s="255" t="s">
        <v>238</v>
      </c>
      <c r="D90" s="230"/>
      <c r="E90" s="231">
        <v>38.5</v>
      </c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148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25"/>
      <c r="B91" s="226"/>
      <c r="C91" s="255" t="s">
        <v>228</v>
      </c>
      <c r="D91" s="230"/>
      <c r="E91" s="231">
        <v>47.300000000000004</v>
      </c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148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outlineLevel="1">
      <c r="A92" s="225"/>
      <c r="B92" s="226"/>
      <c r="C92" s="255" t="s">
        <v>239</v>
      </c>
      <c r="D92" s="230"/>
      <c r="E92" s="231">
        <v>52.800000000000004</v>
      </c>
      <c r="F92" s="228"/>
      <c r="G92" s="228"/>
      <c r="H92" s="228"/>
      <c r="I92" s="228"/>
      <c r="J92" s="228"/>
      <c r="K92" s="228"/>
      <c r="L92" s="228"/>
      <c r="M92" s="228"/>
      <c r="N92" s="228"/>
      <c r="O92" s="228"/>
      <c r="P92" s="228"/>
      <c r="Q92" s="228"/>
      <c r="R92" s="228"/>
      <c r="S92" s="228"/>
      <c r="T92" s="228"/>
      <c r="U92" s="228"/>
      <c r="V92" s="228"/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148</v>
      </c>
      <c r="AH92" s="208">
        <v>0</v>
      </c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ht="22.5" outlineLevel="1">
      <c r="A93" s="245">
        <v>32</v>
      </c>
      <c r="B93" s="246" t="s">
        <v>240</v>
      </c>
      <c r="C93" s="253" t="s">
        <v>241</v>
      </c>
      <c r="D93" s="247" t="s">
        <v>138</v>
      </c>
      <c r="E93" s="248">
        <v>0.67600000000000005</v>
      </c>
      <c r="F93" s="249"/>
      <c r="G93" s="250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8">
        <v>0</v>
      </c>
      <c r="O93" s="228">
        <f>ROUND(E93*N93,2)</f>
        <v>0</v>
      </c>
      <c r="P93" s="228">
        <v>0</v>
      </c>
      <c r="Q93" s="228">
        <f>ROUND(E93*P93,2)</f>
        <v>0</v>
      </c>
      <c r="R93" s="228"/>
      <c r="S93" s="228" t="s">
        <v>131</v>
      </c>
      <c r="T93" s="228" t="s">
        <v>132</v>
      </c>
      <c r="U93" s="228">
        <v>0</v>
      </c>
      <c r="V93" s="228">
        <f>ROUND(E93*U93,2)</f>
        <v>0</v>
      </c>
      <c r="W93" s="22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221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>
      <c r="A94" s="233" t="s">
        <v>126</v>
      </c>
      <c r="B94" s="234" t="s">
        <v>86</v>
      </c>
      <c r="C94" s="252" t="s">
        <v>87</v>
      </c>
      <c r="D94" s="235"/>
      <c r="E94" s="236"/>
      <c r="F94" s="237"/>
      <c r="G94" s="238">
        <f>SUMIF(AG95:AG107,"&lt;&gt;NOR",G95:G107)</f>
        <v>0</v>
      </c>
      <c r="H94" s="232"/>
      <c r="I94" s="232">
        <f>SUM(I95:I107)</f>
        <v>0</v>
      </c>
      <c r="J94" s="232"/>
      <c r="K94" s="232">
        <f>SUM(K95:K107)</f>
        <v>0</v>
      </c>
      <c r="L94" s="232"/>
      <c r="M94" s="232">
        <f>SUM(M95:M107)</f>
        <v>0</v>
      </c>
      <c r="N94" s="232"/>
      <c r="O94" s="232">
        <f>SUM(O95:O107)</f>
        <v>0.63</v>
      </c>
      <c r="P94" s="232"/>
      <c r="Q94" s="232">
        <f>SUM(Q95:Q107)</f>
        <v>0.3</v>
      </c>
      <c r="R94" s="232"/>
      <c r="S94" s="232"/>
      <c r="T94" s="232"/>
      <c r="U94" s="232"/>
      <c r="V94" s="232">
        <f>SUM(V95:V107)</f>
        <v>0</v>
      </c>
      <c r="W94" s="232"/>
      <c r="AG94" t="s">
        <v>127</v>
      </c>
    </row>
    <row r="95" spans="1:60" ht="22.5" outlineLevel="1">
      <c r="A95" s="239">
        <v>33</v>
      </c>
      <c r="B95" s="240" t="s">
        <v>242</v>
      </c>
      <c r="C95" s="254" t="s">
        <v>243</v>
      </c>
      <c r="D95" s="241" t="s">
        <v>146</v>
      </c>
      <c r="E95" s="242">
        <v>142.01000000000002</v>
      </c>
      <c r="F95" s="243"/>
      <c r="G95" s="244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0</v>
      </c>
      <c r="O95" s="228">
        <f>ROUND(E95*N95,2)</f>
        <v>0</v>
      </c>
      <c r="P95" s="228">
        <v>2.1000000000000003E-3</v>
      </c>
      <c r="Q95" s="228">
        <f>ROUND(E95*P95,2)</f>
        <v>0.3</v>
      </c>
      <c r="R95" s="228"/>
      <c r="S95" s="228" t="s">
        <v>131</v>
      </c>
      <c r="T95" s="228" t="s">
        <v>132</v>
      </c>
      <c r="U95" s="228">
        <v>0</v>
      </c>
      <c r="V95" s="228">
        <f>ROUND(E95*U95,2)</f>
        <v>0</v>
      </c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221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25"/>
      <c r="B96" s="226"/>
      <c r="C96" s="255" t="s">
        <v>244</v>
      </c>
      <c r="D96" s="230"/>
      <c r="E96" s="231">
        <v>38.470000000000006</v>
      </c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148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25"/>
      <c r="B97" s="226"/>
      <c r="C97" s="255" t="s">
        <v>245</v>
      </c>
      <c r="D97" s="230"/>
      <c r="E97" s="231">
        <v>35.31</v>
      </c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148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25"/>
      <c r="B98" s="226"/>
      <c r="C98" s="255" t="s">
        <v>246</v>
      </c>
      <c r="D98" s="230"/>
      <c r="E98" s="231">
        <v>68.23</v>
      </c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148</v>
      </c>
      <c r="AH98" s="208">
        <v>0</v>
      </c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ht="22.5" outlineLevel="1">
      <c r="A99" s="239">
        <v>34</v>
      </c>
      <c r="B99" s="240" t="s">
        <v>247</v>
      </c>
      <c r="C99" s="254" t="s">
        <v>248</v>
      </c>
      <c r="D99" s="241" t="s">
        <v>146</v>
      </c>
      <c r="E99" s="242">
        <v>32.85</v>
      </c>
      <c r="F99" s="243"/>
      <c r="G99" s="244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8">
        <v>1.2830000000000001E-2</v>
      </c>
      <c r="O99" s="228">
        <f>ROUND(E99*N99,2)</f>
        <v>0.42</v>
      </c>
      <c r="P99" s="228">
        <v>0</v>
      </c>
      <c r="Q99" s="228">
        <f>ROUND(E99*P99,2)</f>
        <v>0</v>
      </c>
      <c r="R99" s="228"/>
      <c r="S99" s="228" t="s">
        <v>131</v>
      </c>
      <c r="T99" s="228" t="s">
        <v>132</v>
      </c>
      <c r="U99" s="228">
        <v>0</v>
      </c>
      <c r="V99" s="228">
        <f>ROUND(E99*U99,2)</f>
        <v>0</v>
      </c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221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25"/>
      <c r="B100" s="226"/>
      <c r="C100" s="255" t="s">
        <v>249</v>
      </c>
      <c r="D100" s="230"/>
      <c r="E100" s="231">
        <v>17.200000000000003</v>
      </c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148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25"/>
      <c r="B101" s="226"/>
      <c r="C101" s="255" t="s">
        <v>250</v>
      </c>
      <c r="D101" s="230"/>
      <c r="E101" s="231">
        <v>4.1000000000000005</v>
      </c>
      <c r="F101" s="228"/>
      <c r="G101" s="228"/>
      <c r="H101" s="228"/>
      <c r="I101" s="228"/>
      <c r="J101" s="228"/>
      <c r="K101" s="228"/>
      <c r="L101" s="228"/>
      <c r="M101" s="228"/>
      <c r="N101" s="228"/>
      <c r="O101" s="228"/>
      <c r="P101" s="228"/>
      <c r="Q101" s="228"/>
      <c r="R101" s="228"/>
      <c r="S101" s="228"/>
      <c r="T101" s="228"/>
      <c r="U101" s="228"/>
      <c r="V101" s="228"/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148</v>
      </c>
      <c r="AH101" s="208">
        <v>0</v>
      </c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25"/>
      <c r="B102" s="226"/>
      <c r="C102" s="255" t="s">
        <v>251</v>
      </c>
      <c r="D102" s="230"/>
      <c r="E102" s="231">
        <v>11.55</v>
      </c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148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ht="22.5" outlineLevel="1">
      <c r="A103" s="239">
        <v>35</v>
      </c>
      <c r="B103" s="240" t="s">
        <v>252</v>
      </c>
      <c r="C103" s="254" t="s">
        <v>253</v>
      </c>
      <c r="D103" s="241" t="s">
        <v>130</v>
      </c>
      <c r="E103" s="242">
        <v>11</v>
      </c>
      <c r="F103" s="243"/>
      <c r="G103" s="244">
        <f>ROUND(E103*F103,2)</f>
        <v>0</v>
      </c>
      <c r="H103" s="229"/>
      <c r="I103" s="228">
        <f>ROUND(E103*H103,2)</f>
        <v>0</v>
      </c>
      <c r="J103" s="229"/>
      <c r="K103" s="228">
        <f>ROUND(E103*J103,2)</f>
        <v>0</v>
      </c>
      <c r="L103" s="228">
        <v>21</v>
      </c>
      <c r="M103" s="228">
        <f>G103*(1+L103/100)</f>
        <v>0</v>
      </c>
      <c r="N103" s="228">
        <v>1.8910000000000003E-2</v>
      </c>
      <c r="O103" s="228">
        <f>ROUND(E103*N103,2)</f>
        <v>0.21</v>
      </c>
      <c r="P103" s="228">
        <v>0</v>
      </c>
      <c r="Q103" s="228">
        <f>ROUND(E103*P103,2)</f>
        <v>0</v>
      </c>
      <c r="R103" s="228"/>
      <c r="S103" s="228" t="s">
        <v>131</v>
      </c>
      <c r="T103" s="228" t="s">
        <v>132</v>
      </c>
      <c r="U103" s="228">
        <v>0</v>
      </c>
      <c r="V103" s="228">
        <f>ROUND(E103*U103,2)</f>
        <v>0</v>
      </c>
      <c r="W103" s="22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221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outlineLevel="1">
      <c r="A104" s="225"/>
      <c r="B104" s="226"/>
      <c r="C104" s="255" t="s">
        <v>186</v>
      </c>
      <c r="D104" s="230"/>
      <c r="E104" s="231">
        <v>4</v>
      </c>
      <c r="F104" s="228"/>
      <c r="G104" s="228"/>
      <c r="H104" s="228"/>
      <c r="I104" s="228"/>
      <c r="J104" s="228"/>
      <c r="K104" s="228"/>
      <c r="L104" s="228"/>
      <c r="M104" s="228"/>
      <c r="N104" s="228"/>
      <c r="O104" s="228"/>
      <c r="P104" s="228"/>
      <c r="Q104" s="228"/>
      <c r="R104" s="228"/>
      <c r="S104" s="228"/>
      <c r="T104" s="228"/>
      <c r="U104" s="228"/>
      <c r="V104" s="228"/>
      <c r="W104" s="22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148</v>
      </c>
      <c r="AH104" s="208">
        <v>0</v>
      </c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 outlineLevel="1">
      <c r="A105" s="225"/>
      <c r="B105" s="226"/>
      <c r="C105" s="255" t="s">
        <v>254</v>
      </c>
      <c r="D105" s="230"/>
      <c r="E105" s="231">
        <v>2</v>
      </c>
      <c r="F105" s="228"/>
      <c r="G105" s="228"/>
      <c r="H105" s="228"/>
      <c r="I105" s="228"/>
      <c r="J105" s="228"/>
      <c r="K105" s="228"/>
      <c r="L105" s="228"/>
      <c r="M105" s="228"/>
      <c r="N105" s="228"/>
      <c r="O105" s="228"/>
      <c r="P105" s="228"/>
      <c r="Q105" s="228"/>
      <c r="R105" s="228"/>
      <c r="S105" s="228"/>
      <c r="T105" s="228"/>
      <c r="U105" s="228"/>
      <c r="V105" s="228"/>
      <c r="W105" s="228"/>
      <c r="X105" s="208"/>
      <c r="Y105" s="208"/>
      <c r="Z105" s="208"/>
      <c r="AA105" s="208"/>
      <c r="AB105" s="208"/>
      <c r="AC105" s="208"/>
      <c r="AD105" s="208"/>
      <c r="AE105" s="208"/>
      <c r="AF105" s="208"/>
      <c r="AG105" s="208" t="s">
        <v>148</v>
      </c>
      <c r="AH105" s="208">
        <v>0</v>
      </c>
      <c r="AI105" s="208"/>
      <c r="AJ105" s="208"/>
      <c r="AK105" s="208"/>
      <c r="AL105" s="208"/>
      <c r="AM105" s="208"/>
      <c r="AN105" s="208"/>
      <c r="AO105" s="208"/>
      <c r="AP105" s="208"/>
      <c r="AQ105" s="208"/>
      <c r="AR105" s="208"/>
      <c r="AS105" s="208"/>
      <c r="AT105" s="208"/>
      <c r="AU105" s="208"/>
      <c r="AV105" s="208"/>
      <c r="AW105" s="208"/>
      <c r="AX105" s="208"/>
      <c r="AY105" s="208"/>
      <c r="AZ105" s="208"/>
      <c r="BA105" s="208"/>
      <c r="BB105" s="208"/>
      <c r="BC105" s="208"/>
      <c r="BD105" s="208"/>
      <c r="BE105" s="208"/>
      <c r="BF105" s="208"/>
      <c r="BG105" s="208"/>
      <c r="BH105" s="208"/>
    </row>
    <row r="106" spans="1:60" outlineLevel="1">
      <c r="A106" s="225"/>
      <c r="B106" s="226"/>
      <c r="C106" s="255" t="s">
        <v>255</v>
      </c>
      <c r="D106" s="230"/>
      <c r="E106" s="231">
        <v>5</v>
      </c>
      <c r="F106" s="228"/>
      <c r="G106" s="228"/>
      <c r="H106" s="228"/>
      <c r="I106" s="228"/>
      <c r="J106" s="228"/>
      <c r="K106" s="228"/>
      <c r="L106" s="228"/>
      <c r="M106" s="228"/>
      <c r="N106" s="228"/>
      <c r="O106" s="228"/>
      <c r="P106" s="228"/>
      <c r="Q106" s="228"/>
      <c r="R106" s="228"/>
      <c r="S106" s="228"/>
      <c r="T106" s="228"/>
      <c r="U106" s="228"/>
      <c r="V106" s="228"/>
      <c r="W106" s="22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148</v>
      </c>
      <c r="AH106" s="208">
        <v>0</v>
      </c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ht="22.5" outlineLevel="1">
      <c r="A107" s="245">
        <v>36</v>
      </c>
      <c r="B107" s="246" t="s">
        <v>256</v>
      </c>
      <c r="C107" s="253" t="s">
        <v>257</v>
      </c>
      <c r="D107" s="247" t="s">
        <v>138</v>
      </c>
      <c r="E107" s="248">
        <v>0.58300000000000007</v>
      </c>
      <c r="F107" s="249"/>
      <c r="G107" s="250">
        <f>ROUND(E107*F107,2)</f>
        <v>0</v>
      </c>
      <c r="H107" s="229"/>
      <c r="I107" s="228">
        <f>ROUND(E107*H107,2)</f>
        <v>0</v>
      </c>
      <c r="J107" s="229"/>
      <c r="K107" s="228">
        <f>ROUND(E107*J107,2)</f>
        <v>0</v>
      </c>
      <c r="L107" s="228">
        <v>21</v>
      </c>
      <c r="M107" s="228">
        <f>G107*(1+L107/100)</f>
        <v>0</v>
      </c>
      <c r="N107" s="228">
        <v>0</v>
      </c>
      <c r="O107" s="228">
        <f>ROUND(E107*N107,2)</f>
        <v>0</v>
      </c>
      <c r="P107" s="228">
        <v>0</v>
      </c>
      <c r="Q107" s="228">
        <f>ROUND(E107*P107,2)</f>
        <v>0</v>
      </c>
      <c r="R107" s="228"/>
      <c r="S107" s="228" t="s">
        <v>131</v>
      </c>
      <c r="T107" s="228" t="s">
        <v>132</v>
      </c>
      <c r="U107" s="228">
        <v>0</v>
      </c>
      <c r="V107" s="228">
        <f>ROUND(E107*U107,2)</f>
        <v>0</v>
      </c>
      <c r="W107" s="22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221</v>
      </c>
      <c r="AH107" s="208"/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>
      <c r="A108" s="233" t="s">
        <v>126</v>
      </c>
      <c r="B108" s="234" t="s">
        <v>88</v>
      </c>
      <c r="C108" s="252" t="s">
        <v>89</v>
      </c>
      <c r="D108" s="235"/>
      <c r="E108" s="236"/>
      <c r="F108" s="237"/>
      <c r="G108" s="238">
        <f>SUMIF(AG109:AG146,"&lt;&gt;NOR",G109:G146)</f>
        <v>0</v>
      </c>
      <c r="H108" s="232"/>
      <c r="I108" s="232">
        <f>SUM(I109:I146)</f>
        <v>0</v>
      </c>
      <c r="J108" s="232"/>
      <c r="K108" s="232">
        <f>SUM(K109:K146)</f>
        <v>0</v>
      </c>
      <c r="L108" s="232"/>
      <c r="M108" s="232">
        <f>SUM(M109:M146)</f>
        <v>0</v>
      </c>
      <c r="N108" s="232"/>
      <c r="O108" s="232">
        <f>SUM(O109:O146)</f>
        <v>0.66000000000000014</v>
      </c>
      <c r="P108" s="232"/>
      <c r="Q108" s="232">
        <f>SUM(Q109:Q146)</f>
        <v>0.72</v>
      </c>
      <c r="R108" s="232"/>
      <c r="S108" s="232"/>
      <c r="T108" s="232"/>
      <c r="U108" s="232"/>
      <c r="V108" s="232">
        <f>SUM(V109:V146)</f>
        <v>0</v>
      </c>
      <c r="W108" s="232"/>
      <c r="AG108" t="s">
        <v>127</v>
      </c>
    </row>
    <row r="109" spans="1:60" ht="22.5" outlineLevel="1">
      <c r="A109" s="239">
        <v>37</v>
      </c>
      <c r="B109" s="240" t="s">
        <v>258</v>
      </c>
      <c r="C109" s="254" t="s">
        <v>259</v>
      </c>
      <c r="D109" s="241" t="s">
        <v>130</v>
      </c>
      <c r="E109" s="242">
        <v>30</v>
      </c>
      <c r="F109" s="243"/>
      <c r="G109" s="244">
        <f>ROUND(E109*F109,2)</f>
        <v>0</v>
      </c>
      <c r="H109" s="229"/>
      <c r="I109" s="228">
        <f>ROUND(E109*H109,2)</f>
        <v>0</v>
      </c>
      <c r="J109" s="229"/>
      <c r="K109" s="228">
        <f>ROUND(E109*J109,2)</f>
        <v>0</v>
      </c>
      <c r="L109" s="228">
        <v>21</v>
      </c>
      <c r="M109" s="228">
        <f>G109*(1+L109/100)</f>
        <v>0</v>
      </c>
      <c r="N109" s="228">
        <v>0</v>
      </c>
      <c r="O109" s="228">
        <f>ROUND(E109*N109,2)</f>
        <v>0</v>
      </c>
      <c r="P109" s="228">
        <v>2.4E-2</v>
      </c>
      <c r="Q109" s="228">
        <f>ROUND(E109*P109,2)</f>
        <v>0.72</v>
      </c>
      <c r="R109" s="228"/>
      <c r="S109" s="228" t="s">
        <v>131</v>
      </c>
      <c r="T109" s="228" t="s">
        <v>132</v>
      </c>
      <c r="U109" s="228">
        <v>0</v>
      </c>
      <c r="V109" s="228">
        <f>ROUND(E109*U109,2)</f>
        <v>0</v>
      </c>
      <c r="W109" s="22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221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25"/>
      <c r="B110" s="226"/>
      <c r="C110" s="255" t="s">
        <v>260</v>
      </c>
      <c r="D110" s="230"/>
      <c r="E110" s="231">
        <v>5</v>
      </c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148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25"/>
      <c r="B111" s="226"/>
      <c r="C111" s="255" t="s">
        <v>261</v>
      </c>
      <c r="D111" s="230"/>
      <c r="E111" s="231">
        <v>2</v>
      </c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148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outlineLevel="1">
      <c r="A112" s="225"/>
      <c r="B112" s="226"/>
      <c r="C112" s="255" t="s">
        <v>262</v>
      </c>
      <c r="D112" s="230"/>
      <c r="E112" s="231">
        <v>3</v>
      </c>
      <c r="F112" s="228"/>
      <c r="G112" s="228"/>
      <c r="H112" s="228"/>
      <c r="I112" s="228"/>
      <c r="J112" s="228"/>
      <c r="K112" s="228"/>
      <c r="L112" s="228"/>
      <c r="M112" s="228"/>
      <c r="N112" s="228"/>
      <c r="O112" s="228"/>
      <c r="P112" s="228"/>
      <c r="Q112" s="228"/>
      <c r="R112" s="228"/>
      <c r="S112" s="228"/>
      <c r="T112" s="228"/>
      <c r="U112" s="228"/>
      <c r="V112" s="228"/>
      <c r="W112" s="22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148</v>
      </c>
      <c r="AH112" s="208">
        <v>0</v>
      </c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25"/>
      <c r="B113" s="226"/>
      <c r="C113" s="255" t="s">
        <v>263</v>
      </c>
      <c r="D113" s="230"/>
      <c r="E113" s="231">
        <v>6</v>
      </c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148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>
      <c r="A114" s="225"/>
      <c r="B114" s="226"/>
      <c r="C114" s="255" t="s">
        <v>264</v>
      </c>
      <c r="D114" s="230"/>
      <c r="E114" s="231">
        <v>1</v>
      </c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148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outlineLevel="1">
      <c r="A115" s="225"/>
      <c r="B115" s="226"/>
      <c r="C115" s="255" t="s">
        <v>265</v>
      </c>
      <c r="D115" s="230"/>
      <c r="E115" s="231">
        <v>4</v>
      </c>
      <c r="F115" s="228"/>
      <c r="G115" s="228"/>
      <c r="H115" s="228"/>
      <c r="I115" s="228"/>
      <c r="J115" s="228"/>
      <c r="K115" s="228"/>
      <c r="L115" s="228"/>
      <c r="M115" s="228"/>
      <c r="N115" s="228"/>
      <c r="O115" s="228"/>
      <c r="P115" s="228"/>
      <c r="Q115" s="228"/>
      <c r="R115" s="228"/>
      <c r="S115" s="228"/>
      <c r="T115" s="228"/>
      <c r="U115" s="228"/>
      <c r="V115" s="228"/>
      <c r="W115" s="22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148</v>
      </c>
      <c r="AH115" s="208">
        <v>0</v>
      </c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25"/>
      <c r="B116" s="226"/>
      <c r="C116" s="255" t="s">
        <v>266</v>
      </c>
      <c r="D116" s="230"/>
      <c r="E116" s="231">
        <v>9</v>
      </c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148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ht="22.5" outlineLevel="1">
      <c r="A117" s="239">
        <v>38</v>
      </c>
      <c r="B117" s="240" t="s">
        <v>267</v>
      </c>
      <c r="C117" s="254" t="s">
        <v>268</v>
      </c>
      <c r="D117" s="241" t="s">
        <v>130</v>
      </c>
      <c r="E117" s="242">
        <v>17</v>
      </c>
      <c r="F117" s="243"/>
      <c r="G117" s="244">
        <f>ROUND(E117*F117,2)</f>
        <v>0</v>
      </c>
      <c r="H117" s="229"/>
      <c r="I117" s="228">
        <f>ROUND(E117*H117,2)</f>
        <v>0</v>
      </c>
      <c r="J117" s="229"/>
      <c r="K117" s="228">
        <f>ROUND(E117*J117,2)</f>
        <v>0</v>
      </c>
      <c r="L117" s="228">
        <v>21</v>
      </c>
      <c r="M117" s="228">
        <f>G117*(1+L117/100)</f>
        <v>0</v>
      </c>
      <c r="N117" s="228">
        <v>0</v>
      </c>
      <c r="O117" s="228">
        <f>ROUND(E117*N117,2)</f>
        <v>0</v>
      </c>
      <c r="P117" s="228">
        <v>0</v>
      </c>
      <c r="Q117" s="228">
        <f>ROUND(E117*P117,2)</f>
        <v>0</v>
      </c>
      <c r="R117" s="228"/>
      <c r="S117" s="228" t="s">
        <v>131</v>
      </c>
      <c r="T117" s="228" t="s">
        <v>132</v>
      </c>
      <c r="U117" s="228">
        <v>0</v>
      </c>
      <c r="V117" s="228">
        <f>ROUND(E117*U117,2)</f>
        <v>0</v>
      </c>
      <c r="W117" s="22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221</v>
      </c>
      <c r="AH117" s="208"/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outlineLevel="1">
      <c r="A118" s="225"/>
      <c r="B118" s="226"/>
      <c r="C118" s="255" t="s">
        <v>186</v>
      </c>
      <c r="D118" s="230"/>
      <c r="E118" s="231">
        <v>4</v>
      </c>
      <c r="F118" s="228"/>
      <c r="G118" s="228"/>
      <c r="H118" s="228"/>
      <c r="I118" s="228"/>
      <c r="J118" s="228"/>
      <c r="K118" s="228"/>
      <c r="L118" s="228"/>
      <c r="M118" s="228"/>
      <c r="N118" s="228"/>
      <c r="O118" s="228"/>
      <c r="P118" s="228"/>
      <c r="Q118" s="228"/>
      <c r="R118" s="228"/>
      <c r="S118" s="228"/>
      <c r="T118" s="228"/>
      <c r="U118" s="228"/>
      <c r="V118" s="228"/>
      <c r="W118" s="22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148</v>
      </c>
      <c r="AH118" s="208">
        <v>0</v>
      </c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5"/>
      <c r="B119" s="226"/>
      <c r="C119" s="255" t="s">
        <v>187</v>
      </c>
      <c r="D119" s="230"/>
      <c r="E119" s="231">
        <v>7</v>
      </c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148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25"/>
      <c r="B120" s="226"/>
      <c r="C120" s="255" t="s">
        <v>269</v>
      </c>
      <c r="D120" s="230"/>
      <c r="E120" s="231">
        <v>6</v>
      </c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148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ht="22.5" outlineLevel="1">
      <c r="A121" s="239">
        <v>39</v>
      </c>
      <c r="B121" s="240" t="s">
        <v>270</v>
      </c>
      <c r="C121" s="254" t="s">
        <v>271</v>
      </c>
      <c r="D121" s="241" t="s">
        <v>130</v>
      </c>
      <c r="E121" s="242">
        <v>5</v>
      </c>
      <c r="F121" s="243"/>
      <c r="G121" s="244">
        <f>ROUND(E121*F121,2)</f>
        <v>0</v>
      </c>
      <c r="H121" s="229"/>
      <c r="I121" s="228">
        <f>ROUND(E121*H121,2)</f>
        <v>0</v>
      </c>
      <c r="J121" s="229"/>
      <c r="K121" s="228">
        <f>ROUND(E121*J121,2)</f>
        <v>0</v>
      </c>
      <c r="L121" s="228">
        <v>21</v>
      </c>
      <c r="M121" s="228">
        <f>G121*(1+L121/100)</f>
        <v>0</v>
      </c>
      <c r="N121" s="228">
        <v>0</v>
      </c>
      <c r="O121" s="228">
        <f>ROUND(E121*N121,2)</f>
        <v>0</v>
      </c>
      <c r="P121" s="228">
        <v>0</v>
      </c>
      <c r="Q121" s="228">
        <f>ROUND(E121*P121,2)</f>
        <v>0</v>
      </c>
      <c r="R121" s="228"/>
      <c r="S121" s="228" t="s">
        <v>131</v>
      </c>
      <c r="T121" s="228" t="s">
        <v>132</v>
      </c>
      <c r="U121" s="228">
        <v>0</v>
      </c>
      <c r="V121" s="228">
        <f>ROUND(E121*U121,2)</f>
        <v>0</v>
      </c>
      <c r="W121" s="22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221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5"/>
      <c r="B122" s="226"/>
      <c r="C122" s="255" t="s">
        <v>255</v>
      </c>
      <c r="D122" s="230"/>
      <c r="E122" s="231">
        <v>5</v>
      </c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148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ht="22.5" outlineLevel="1">
      <c r="A123" s="239">
        <v>40</v>
      </c>
      <c r="B123" s="240" t="s">
        <v>272</v>
      </c>
      <c r="C123" s="254" t="s">
        <v>273</v>
      </c>
      <c r="D123" s="241" t="s">
        <v>130</v>
      </c>
      <c r="E123" s="242">
        <v>1</v>
      </c>
      <c r="F123" s="243"/>
      <c r="G123" s="244">
        <f>ROUND(E123*F123,2)</f>
        <v>0</v>
      </c>
      <c r="H123" s="229"/>
      <c r="I123" s="228">
        <f>ROUND(E123*H123,2)</f>
        <v>0</v>
      </c>
      <c r="J123" s="229"/>
      <c r="K123" s="228">
        <f>ROUND(E123*J123,2)</f>
        <v>0</v>
      </c>
      <c r="L123" s="228">
        <v>21</v>
      </c>
      <c r="M123" s="228">
        <f>G123*(1+L123/100)</f>
        <v>0</v>
      </c>
      <c r="N123" s="228">
        <v>2.8000000000000001E-2</v>
      </c>
      <c r="O123" s="228">
        <f>ROUND(E123*N123,2)</f>
        <v>0.03</v>
      </c>
      <c r="P123" s="228">
        <v>0</v>
      </c>
      <c r="Q123" s="228">
        <f>ROUND(E123*P123,2)</f>
        <v>0</v>
      </c>
      <c r="R123" s="228"/>
      <c r="S123" s="228" t="s">
        <v>141</v>
      </c>
      <c r="T123" s="228" t="s">
        <v>142</v>
      </c>
      <c r="U123" s="228">
        <v>0</v>
      </c>
      <c r="V123" s="228">
        <f>ROUND(E123*U123,2)</f>
        <v>0</v>
      </c>
      <c r="W123" s="22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221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25"/>
      <c r="B124" s="226"/>
      <c r="C124" s="255" t="s">
        <v>274</v>
      </c>
      <c r="D124" s="230"/>
      <c r="E124" s="231">
        <v>1</v>
      </c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148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ht="22.5" outlineLevel="1">
      <c r="A125" s="239">
        <v>41</v>
      </c>
      <c r="B125" s="240" t="s">
        <v>275</v>
      </c>
      <c r="C125" s="254" t="s">
        <v>276</v>
      </c>
      <c r="D125" s="241" t="s">
        <v>130</v>
      </c>
      <c r="E125" s="242">
        <v>11</v>
      </c>
      <c r="F125" s="243"/>
      <c r="G125" s="244">
        <f>ROUND(E125*F125,2)</f>
        <v>0</v>
      </c>
      <c r="H125" s="229"/>
      <c r="I125" s="228">
        <f>ROUND(E125*H125,2)</f>
        <v>0</v>
      </c>
      <c r="J125" s="229"/>
      <c r="K125" s="228">
        <f>ROUND(E125*J125,2)</f>
        <v>0</v>
      </c>
      <c r="L125" s="228">
        <v>21</v>
      </c>
      <c r="M125" s="228">
        <f>G125*(1+L125/100)</f>
        <v>0</v>
      </c>
      <c r="N125" s="228">
        <v>2.8000000000000001E-2</v>
      </c>
      <c r="O125" s="228">
        <f>ROUND(E125*N125,2)</f>
        <v>0.31</v>
      </c>
      <c r="P125" s="228">
        <v>0</v>
      </c>
      <c r="Q125" s="228">
        <f>ROUND(E125*P125,2)</f>
        <v>0</v>
      </c>
      <c r="R125" s="228"/>
      <c r="S125" s="228" t="s">
        <v>141</v>
      </c>
      <c r="T125" s="228" t="s">
        <v>142</v>
      </c>
      <c r="U125" s="228">
        <v>0</v>
      </c>
      <c r="V125" s="228">
        <f>ROUND(E125*U125,2)</f>
        <v>0</v>
      </c>
      <c r="W125" s="22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221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 outlineLevel="1">
      <c r="A126" s="225"/>
      <c r="B126" s="226"/>
      <c r="C126" s="255" t="s">
        <v>186</v>
      </c>
      <c r="D126" s="230"/>
      <c r="E126" s="231">
        <v>4</v>
      </c>
      <c r="F126" s="228"/>
      <c r="G126" s="228"/>
      <c r="H126" s="228"/>
      <c r="I126" s="228"/>
      <c r="J126" s="228"/>
      <c r="K126" s="228"/>
      <c r="L126" s="228"/>
      <c r="M126" s="228"/>
      <c r="N126" s="228"/>
      <c r="O126" s="228"/>
      <c r="P126" s="228"/>
      <c r="Q126" s="228"/>
      <c r="R126" s="228"/>
      <c r="S126" s="228"/>
      <c r="T126" s="228"/>
      <c r="U126" s="228"/>
      <c r="V126" s="228"/>
      <c r="W126" s="228"/>
      <c r="X126" s="208"/>
      <c r="Y126" s="208"/>
      <c r="Z126" s="208"/>
      <c r="AA126" s="208"/>
      <c r="AB126" s="208"/>
      <c r="AC126" s="208"/>
      <c r="AD126" s="208"/>
      <c r="AE126" s="208"/>
      <c r="AF126" s="208"/>
      <c r="AG126" s="208" t="s">
        <v>148</v>
      </c>
      <c r="AH126" s="208">
        <v>0</v>
      </c>
      <c r="AI126" s="208"/>
      <c r="AJ126" s="208"/>
      <c r="AK126" s="208"/>
      <c r="AL126" s="208"/>
      <c r="AM126" s="208"/>
      <c r="AN126" s="208"/>
      <c r="AO126" s="208"/>
      <c r="AP126" s="208"/>
      <c r="AQ126" s="208"/>
      <c r="AR126" s="208"/>
      <c r="AS126" s="208"/>
      <c r="AT126" s="208"/>
      <c r="AU126" s="208"/>
      <c r="AV126" s="208"/>
      <c r="AW126" s="208"/>
      <c r="AX126" s="208"/>
      <c r="AY126" s="208"/>
      <c r="AZ126" s="208"/>
      <c r="BA126" s="208"/>
      <c r="BB126" s="208"/>
      <c r="BC126" s="208"/>
      <c r="BD126" s="208"/>
      <c r="BE126" s="208"/>
      <c r="BF126" s="208"/>
      <c r="BG126" s="208"/>
      <c r="BH126" s="208"/>
    </row>
    <row r="127" spans="1:60" outlineLevel="1">
      <c r="A127" s="225"/>
      <c r="B127" s="226"/>
      <c r="C127" s="255" t="s">
        <v>201</v>
      </c>
      <c r="D127" s="230"/>
      <c r="E127" s="231">
        <v>5</v>
      </c>
      <c r="F127" s="228"/>
      <c r="G127" s="228"/>
      <c r="H127" s="228"/>
      <c r="I127" s="228"/>
      <c r="J127" s="228"/>
      <c r="K127" s="228"/>
      <c r="L127" s="228"/>
      <c r="M127" s="228"/>
      <c r="N127" s="228"/>
      <c r="O127" s="228"/>
      <c r="P127" s="228"/>
      <c r="Q127" s="228"/>
      <c r="R127" s="228"/>
      <c r="S127" s="228"/>
      <c r="T127" s="228"/>
      <c r="U127" s="228"/>
      <c r="V127" s="228"/>
      <c r="W127" s="22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148</v>
      </c>
      <c r="AH127" s="208">
        <v>0</v>
      </c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5"/>
      <c r="B128" s="226"/>
      <c r="C128" s="255" t="s">
        <v>277</v>
      </c>
      <c r="D128" s="230"/>
      <c r="E128" s="231">
        <v>2</v>
      </c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148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ht="22.5" outlineLevel="1">
      <c r="A129" s="239">
        <v>42</v>
      </c>
      <c r="B129" s="240" t="s">
        <v>278</v>
      </c>
      <c r="C129" s="254" t="s">
        <v>279</v>
      </c>
      <c r="D129" s="241" t="s">
        <v>130</v>
      </c>
      <c r="E129" s="242">
        <v>5</v>
      </c>
      <c r="F129" s="243"/>
      <c r="G129" s="244">
        <f>ROUND(E129*F129,2)</f>
        <v>0</v>
      </c>
      <c r="H129" s="229"/>
      <c r="I129" s="228">
        <f>ROUND(E129*H129,2)</f>
        <v>0</v>
      </c>
      <c r="J129" s="229"/>
      <c r="K129" s="228">
        <f>ROUND(E129*J129,2)</f>
        <v>0</v>
      </c>
      <c r="L129" s="228">
        <v>21</v>
      </c>
      <c r="M129" s="228">
        <f>G129*(1+L129/100)</f>
        <v>0</v>
      </c>
      <c r="N129" s="228">
        <v>2.8000000000000001E-2</v>
      </c>
      <c r="O129" s="228">
        <f>ROUND(E129*N129,2)</f>
        <v>0.14000000000000001</v>
      </c>
      <c r="P129" s="228">
        <v>0</v>
      </c>
      <c r="Q129" s="228">
        <f>ROUND(E129*P129,2)</f>
        <v>0</v>
      </c>
      <c r="R129" s="228"/>
      <c r="S129" s="228" t="s">
        <v>141</v>
      </c>
      <c r="T129" s="228" t="s">
        <v>142</v>
      </c>
      <c r="U129" s="228">
        <v>0</v>
      </c>
      <c r="V129" s="228">
        <f>ROUND(E129*U129,2)</f>
        <v>0</v>
      </c>
      <c r="W129" s="22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221</v>
      </c>
      <c r="AH129" s="208"/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25"/>
      <c r="B130" s="226"/>
      <c r="C130" s="255" t="s">
        <v>254</v>
      </c>
      <c r="D130" s="230"/>
      <c r="E130" s="231">
        <v>2</v>
      </c>
      <c r="F130" s="228"/>
      <c r="G130" s="228"/>
      <c r="H130" s="228"/>
      <c r="I130" s="228"/>
      <c r="J130" s="228"/>
      <c r="K130" s="228"/>
      <c r="L130" s="228"/>
      <c r="M130" s="228"/>
      <c r="N130" s="228"/>
      <c r="O130" s="228"/>
      <c r="P130" s="228"/>
      <c r="Q130" s="228"/>
      <c r="R130" s="228"/>
      <c r="S130" s="228"/>
      <c r="T130" s="228"/>
      <c r="U130" s="228"/>
      <c r="V130" s="228"/>
      <c r="W130" s="22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148</v>
      </c>
      <c r="AH130" s="208">
        <v>0</v>
      </c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25"/>
      <c r="B131" s="226"/>
      <c r="C131" s="255" t="s">
        <v>280</v>
      </c>
      <c r="D131" s="230"/>
      <c r="E131" s="231">
        <v>3</v>
      </c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148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ht="22.5" outlineLevel="1">
      <c r="A132" s="239">
        <v>43</v>
      </c>
      <c r="B132" s="240" t="s">
        <v>281</v>
      </c>
      <c r="C132" s="254" t="s">
        <v>282</v>
      </c>
      <c r="D132" s="241" t="s">
        <v>130</v>
      </c>
      <c r="E132" s="242">
        <v>2</v>
      </c>
      <c r="F132" s="243"/>
      <c r="G132" s="244">
        <f>ROUND(E132*F132,2)</f>
        <v>0</v>
      </c>
      <c r="H132" s="229"/>
      <c r="I132" s="228">
        <f>ROUND(E132*H132,2)</f>
        <v>0</v>
      </c>
      <c r="J132" s="229"/>
      <c r="K132" s="228">
        <f>ROUND(E132*J132,2)</f>
        <v>0</v>
      </c>
      <c r="L132" s="228">
        <v>21</v>
      </c>
      <c r="M132" s="228">
        <f>G132*(1+L132/100)</f>
        <v>0</v>
      </c>
      <c r="N132" s="228">
        <v>2.8000000000000001E-2</v>
      </c>
      <c r="O132" s="228">
        <f>ROUND(E132*N132,2)</f>
        <v>0.06</v>
      </c>
      <c r="P132" s="228">
        <v>0</v>
      </c>
      <c r="Q132" s="228">
        <f>ROUND(E132*P132,2)</f>
        <v>0</v>
      </c>
      <c r="R132" s="228"/>
      <c r="S132" s="228" t="s">
        <v>141</v>
      </c>
      <c r="T132" s="228" t="s">
        <v>142</v>
      </c>
      <c r="U132" s="228">
        <v>0</v>
      </c>
      <c r="V132" s="228">
        <f>ROUND(E132*U132,2)</f>
        <v>0</v>
      </c>
      <c r="W132" s="22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221</v>
      </c>
      <c r="AH132" s="208"/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outlineLevel="1">
      <c r="A133" s="225"/>
      <c r="B133" s="226"/>
      <c r="C133" s="255" t="s">
        <v>277</v>
      </c>
      <c r="D133" s="230"/>
      <c r="E133" s="231">
        <v>2</v>
      </c>
      <c r="F133" s="228"/>
      <c r="G133" s="228"/>
      <c r="H133" s="228"/>
      <c r="I133" s="228"/>
      <c r="J133" s="228"/>
      <c r="K133" s="228"/>
      <c r="L133" s="228"/>
      <c r="M133" s="228"/>
      <c r="N133" s="228"/>
      <c r="O133" s="228"/>
      <c r="P133" s="228"/>
      <c r="Q133" s="228"/>
      <c r="R133" s="228"/>
      <c r="S133" s="228"/>
      <c r="T133" s="228"/>
      <c r="U133" s="228"/>
      <c r="V133" s="228"/>
      <c r="W133" s="22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148</v>
      </c>
      <c r="AH133" s="208">
        <v>0</v>
      </c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ht="22.5" outlineLevel="1">
      <c r="A134" s="239">
        <v>44</v>
      </c>
      <c r="B134" s="240" t="s">
        <v>283</v>
      </c>
      <c r="C134" s="254" t="s">
        <v>284</v>
      </c>
      <c r="D134" s="241" t="s">
        <v>130</v>
      </c>
      <c r="E134" s="242">
        <v>1</v>
      </c>
      <c r="F134" s="243"/>
      <c r="G134" s="244">
        <f>ROUND(E134*F134,2)</f>
        <v>0</v>
      </c>
      <c r="H134" s="229"/>
      <c r="I134" s="228">
        <f>ROUND(E134*H134,2)</f>
        <v>0</v>
      </c>
      <c r="J134" s="229"/>
      <c r="K134" s="228">
        <f>ROUND(E134*J134,2)</f>
        <v>0</v>
      </c>
      <c r="L134" s="228">
        <v>21</v>
      </c>
      <c r="M134" s="228">
        <f>G134*(1+L134/100)</f>
        <v>0</v>
      </c>
      <c r="N134" s="228">
        <v>2.8000000000000001E-2</v>
      </c>
      <c r="O134" s="228">
        <f>ROUND(E134*N134,2)</f>
        <v>0.03</v>
      </c>
      <c r="P134" s="228">
        <v>0</v>
      </c>
      <c r="Q134" s="228">
        <f>ROUND(E134*P134,2)</f>
        <v>0</v>
      </c>
      <c r="R134" s="228"/>
      <c r="S134" s="228" t="s">
        <v>141</v>
      </c>
      <c r="T134" s="228" t="s">
        <v>142</v>
      </c>
      <c r="U134" s="228">
        <v>0</v>
      </c>
      <c r="V134" s="228">
        <f>ROUND(E134*U134,2)</f>
        <v>0</v>
      </c>
      <c r="W134" s="22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221</v>
      </c>
      <c r="AH134" s="208"/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25"/>
      <c r="B135" s="226"/>
      <c r="C135" s="255" t="s">
        <v>274</v>
      </c>
      <c r="D135" s="230"/>
      <c r="E135" s="231">
        <v>1</v>
      </c>
      <c r="F135" s="228"/>
      <c r="G135" s="228"/>
      <c r="H135" s="228"/>
      <c r="I135" s="228"/>
      <c r="J135" s="228"/>
      <c r="K135" s="228"/>
      <c r="L135" s="228"/>
      <c r="M135" s="228"/>
      <c r="N135" s="228"/>
      <c r="O135" s="228"/>
      <c r="P135" s="228"/>
      <c r="Q135" s="228"/>
      <c r="R135" s="228"/>
      <c r="S135" s="228"/>
      <c r="T135" s="228"/>
      <c r="U135" s="228"/>
      <c r="V135" s="228"/>
      <c r="W135" s="22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148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ht="22.5" outlineLevel="1">
      <c r="A136" s="239">
        <v>45</v>
      </c>
      <c r="B136" s="240" t="s">
        <v>285</v>
      </c>
      <c r="C136" s="254" t="s">
        <v>286</v>
      </c>
      <c r="D136" s="241" t="s">
        <v>130</v>
      </c>
      <c r="E136" s="242">
        <v>2</v>
      </c>
      <c r="F136" s="243"/>
      <c r="G136" s="244">
        <f>ROUND(E136*F136,2)</f>
        <v>0</v>
      </c>
      <c r="H136" s="229"/>
      <c r="I136" s="228">
        <f>ROUND(E136*H136,2)</f>
        <v>0</v>
      </c>
      <c r="J136" s="229"/>
      <c r="K136" s="228">
        <f>ROUND(E136*J136,2)</f>
        <v>0</v>
      </c>
      <c r="L136" s="228">
        <v>21</v>
      </c>
      <c r="M136" s="228">
        <f>G136*(1+L136/100)</f>
        <v>0</v>
      </c>
      <c r="N136" s="228">
        <v>2.8000000000000001E-2</v>
      </c>
      <c r="O136" s="228">
        <f>ROUND(E136*N136,2)</f>
        <v>0.06</v>
      </c>
      <c r="P136" s="228">
        <v>0</v>
      </c>
      <c r="Q136" s="228">
        <f>ROUND(E136*P136,2)</f>
        <v>0</v>
      </c>
      <c r="R136" s="228"/>
      <c r="S136" s="228" t="s">
        <v>141</v>
      </c>
      <c r="T136" s="228" t="s">
        <v>142</v>
      </c>
      <c r="U136" s="228">
        <v>0</v>
      </c>
      <c r="V136" s="228">
        <f>ROUND(E136*U136,2)</f>
        <v>0</v>
      </c>
      <c r="W136" s="22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221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25"/>
      <c r="B137" s="226"/>
      <c r="C137" s="255" t="s">
        <v>277</v>
      </c>
      <c r="D137" s="230"/>
      <c r="E137" s="231">
        <v>2</v>
      </c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148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39">
        <v>46</v>
      </c>
      <c r="B138" s="240" t="s">
        <v>287</v>
      </c>
      <c r="C138" s="254" t="s">
        <v>288</v>
      </c>
      <c r="D138" s="241" t="s">
        <v>130</v>
      </c>
      <c r="E138" s="242">
        <v>22</v>
      </c>
      <c r="F138" s="243"/>
      <c r="G138" s="244">
        <f>ROUND(E138*F138,2)</f>
        <v>0</v>
      </c>
      <c r="H138" s="229"/>
      <c r="I138" s="228">
        <f>ROUND(E138*H138,2)</f>
        <v>0</v>
      </c>
      <c r="J138" s="229"/>
      <c r="K138" s="228">
        <f>ROUND(E138*J138,2)</f>
        <v>0</v>
      </c>
      <c r="L138" s="228">
        <v>21</v>
      </c>
      <c r="M138" s="228">
        <f>G138*(1+L138/100)</f>
        <v>0</v>
      </c>
      <c r="N138" s="228">
        <v>0</v>
      </c>
      <c r="O138" s="228">
        <f>ROUND(E138*N138,2)</f>
        <v>0</v>
      </c>
      <c r="P138" s="228">
        <v>0</v>
      </c>
      <c r="Q138" s="228">
        <f>ROUND(E138*P138,2)</f>
        <v>0</v>
      </c>
      <c r="R138" s="228"/>
      <c r="S138" s="228" t="s">
        <v>131</v>
      </c>
      <c r="T138" s="228" t="s">
        <v>132</v>
      </c>
      <c r="U138" s="228">
        <v>0</v>
      </c>
      <c r="V138" s="228">
        <f>ROUND(E138*U138,2)</f>
        <v>0</v>
      </c>
      <c r="W138" s="22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221</v>
      </c>
      <c r="AH138" s="208"/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outlineLevel="1">
      <c r="A139" s="225"/>
      <c r="B139" s="226"/>
      <c r="C139" s="255" t="s">
        <v>186</v>
      </c>
      <c r="D139" s="230"/>
      <c r="E139" s="231">
        <v>4</v>
      </c>
      <c r="F139" s="228"/>
      <c r="G139" s="228"/>
      <c r="H139" s="228"/>
      <c r="I139" s="228"/>
      <c r="J139" s="228"/>
      <c r="K139" s="228"/>
      <c r="L139" s="228"/>
      <c r="M139" s="228"/>
      <c r="N139" s="228"/>
      <c r="O139" s="228"/>
      <c r="P139" s="228"/>
      <c r="Q139" s="228"/>
      <c r="R139" s="228"/>
      <c r="S139" s="228"/>
      <c r="T139" s="228"/>
      <c r="U139" s="228"/>
      <c r="V139" s="228"/>
      <c r="W139" s="22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148</v>
      </c>
      <c r="AH139" s="208">
        <v>0</v>
      </c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25"/>
      <c r="B140" s="226"/>
      <c r="C140" s="255" t="s">
        <v>187</v>
      </c>
      <c r="D140" s="230"/>
      <c r="E140" s="231">
        <v>7</v>
      </c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148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25"/>
      <c r="B141" s="226"/>
      <c r="C141" s="255" t="s">
        <v>188</v>
      </c>
      <c r="D141" s="230"/>
      <c r="E141" s="231">
        <v>11</v>
      </c>
      <c r="F141" s="228"/>
      <c r="G141" s="228"/>
      <c r="H141" s="228"/>
      <c r="I141" s="228"/>
      <c r="J141" s="228"/>
      <c r="K141" s="228"/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148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ht="22.5" outlineLevel="1">
      <c r="A142" s="239">
        <v>47</v>
      </c>
      <c r="B142" s="240" t="s">
        <v>289</v>
      </c>
      <c r="C142" s="254" t="s">
        <v>290</v>
      </c>
      <c r="D142" s="241" t="s">
        <v>130</v>
      </c>
      <c r="E142" s="242">
        <v>22</v>
      </c>
      <c r="F142" s="243"/>
      <c r="G142" s="244">
        <f>ROUND(E142*F142,2)</f>
        <v>0</v>
      </c>
      <c r="H142" s="229"/>
      <c r="I142" s="228">
        <f>ROUND(E142*H142,2)</f>
        <v>0</v>
      </c>
      <c r="J142" s="229"/>
      <c r="K142" s="228">
        <f>ROUND(E142*J142,2)</f>
        <v>0</v>
      </c>
      <c r="L142" s="228">
        <v>21</v>
      </c>
      <c r="M142" s="228">
        <f>G142*(1+L142/100)</f>
        <v>0</v>
      </c>
      <c r="N142" s="228">
        <v>1.2000000000000001E-3</v>
      </c>
      <c r="O142" s="228">
        <f>ROUND(E142*N142,2)</f>
        <v>0.03</v>
      </c>
      <c r="P142" s="228">
        <v>0</v>
      </c>
      <c r="Q142" s="228">
        <f>ROUND(E142*P142,2)</f>
        <v>0</v>
      </c>
      <c r="R142" s="228"/>
      <c r="S142" s="228" t="s">
        <v>131</v>
      </c>
      <c r="T142" s="228" t="s">
        <v>132</v>
      </c>
      <c r="U142" s="228">
        <v>0</v>
      </c>
      <c r="V142" s="228">
        <f>ROUND(E142*U142,2)</f>
        <v>0</v>
      </c>
      <c r="W142" s="22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143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 outlineLevel="1">
      <c r="A143" s="225"/>
      <c r="B143" s="226"/>
      <c r="C143" s="255" t="s">
        <v>186</v>
      </c>
      <c r="D143" s="230"/>
      <c r="E143" s="231">
        <v>4</v>
      </c>
      <c r="F143" s="228"/>
      <c r="G143" s="228"/>
      <c r="H143" s="228"/>
      <c r="I143" s="228"/>
      <c r="J143" s="228"/>
      <c r="K143" s="228"/>
      <c r="L143" s="228"/>
      <c r="M143" s="228"/>
      <c r="N143" s="228"/>
      <c r="O143" s="228"/>
      <c r="P143" s="228"/>
      <c r="Q143" s="228"/>
      <c r="R143" s="228"/>
      <c r="S143" s="228"/>
      <c r="T143" s="228"/>
      <c r="U143" s="228"/>
      <c r="V143" s="228"/>
      <c r="W143" s="228"/>
      <c r="X143" s="208"/>
      <c r="Y143" s="208"/>
      <c r="Z143" s="208"/>
      <c r="AA143" s="208"/>
      <c r="AB143" s="208"/>
      <c r="AC143" s="208"/>
      <c r="AD143" s="208"/>
      <c r="AE143" s="208"/>
      <c r="AF143" s="208"/>
      <c r="AG143" s="208" t="s">
        <v>148</v>
      </c>
      <c r="AH143" s="208">
        <v>0</v>
      </c>
      <c r="AI143" s="208"/>
      <c r="AJ143" s="208"/>
      <c r="AK143" s="208"/>
      <c r="AL143" s="208"/>
      <c r="AM143" s="208"/>
      <c r="AN143" s="208"/>
      <c r="AO143" s="208"/>
      <c r="AP143" s="208"/>
      <c r="AQ143" s="208"/>
      <c r="AR143" s="208"/>
      <c r="AS143" s="208"/>
      <c r="AT143" s="208"/>
      <c r="AU143" s="208"/>
      <c r="AV143" s="208"/>
      <c r="AW143" s="208"/>
      <c r="AX143" s="208"/>
      <c r="AY143" s="208"/>
      <c r="AZ143" s="208"/>
      <c r="BA143" s="208"/>
      <c r="BB143" s="208"/>
      <c r="BC143" s="208"/>
      <c r="BD143" s="208"/>
      <c r="BE143" s="208"/>
      <c r="BF143" s="208"/>
      <c r="BG143" s="208"/>
      <c r="BH143" s="208"/>
    </row>
    <row r="144" spans="1:60" outlineLevel="1">
      <c r="A144" s="225"/>
      <c r="B144" s="226"/>
      <c r="C144" s="255" t="s">
        <v>187</v>
      </c>
      <c r="D144" s="230"/>
      <c r="E144" s="231">
        <v>7</v>
      </c>
      <c r="F144" s="228"/>
      <c r="G144" s="228"/>
      <c r="H144" s="228"/>
      <c r="I144" s="228"/>
      <c r="J144" s="228"/>
      <c r="K144" s="228"/>
      <c r="L144" s="228"/>
      <c r="M144" s="228"/>
      <c r="N144" s="228"/>
      <c r="O144" s="228"/>
      <c r="P144" s="228"/>
      <c r="Q144" s="228"/>
      <c r="R144" s="228"/>
      <c r="S144" s="228"/>
      <c r="T144" s="228"/>
      <c r="U144" s="228"/>
      <c r="V144" s="228"/>
      <c r="W144" s="22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148</v>
      </c>
      <c r="AH144" s="208">
        <v>0</v>
      </c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25"/>
      <c r="B145" s="226"/>
      <c r="C145" s="255" t="s">
        <v>188</v>
      </c>
      <c r="D145" s="230"/>
      <c r="E145" s="231">
        <v>11</v>
      </c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  <c r="Q145" s="228"/>
      <c r="R145" s="228"/>
      <c r="S145" s="228"/>
      <c r="T145" s="228"/>
      <c r="U145" s="228"/>
      <c r="V145" s="228"/>
      <c r="W145" s="22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148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ht="22.5" outlineLevel="1">
      <c r="A146" s="245">
        <v>48</v>
      </c>
      <c r="B146" s="246" t="s">
        <v>291</v>
      </c>
      <c r="C146" s="253" t="s">
        <v>292</v>
      </c>
      <c r="D146" s="247" t="s">
        <v>0</v>
      </c>
      <c r="E146" s="248">
        <v>944.38200000000006</v>
      </c>
      <c r="F146" s="249"/>
      <c r="G146" s="250">
        <f>ROUND(E146*F146,2)</f>
        <v>0</v>
      </c>
      <c r="H146" s="229"/>
      <c r="I146" s="228">
        <f>ROUND(E146*H146,2)</f>
        <v>0</v>
      </c>
      <c r="J146" s="229"/>
      <c r="K146" s="228">
        <f>ROUND(E146*J146,2)</f>
        <v>0</v>
      </c>
      <c r="L146" s="228">
        <v>21</v>
      </c>
      <c r="M146" s="228">
        <f>G146*(1+L146/100)</f>
        <v>0</v>
      </c>
      <c r="N146" s="228">
        <v>0</v>
      </c>
      <c r="O146" s="228">
        <f>ROUND(E146*N146,2)</f>
        <v>0</v>
      </c>
      <c r="P146" s="228">
        <v>0</v>
      </c>
      <c r="Q146" s="228">
        <f>ROUND(E146*P146,2)</f>
        <v>0</v>
      </c>
      <c r="R146" s="228"/>
      <c r="S146" s="228" t="s">
        <v>131</v>
      </c>
      <c r="T146" s="228" t="s">
        <v>132</v>
      </c>
      <c r="U146" s="228">
        <v>0</v>
      </c>
      <c r="V146" s="228">
        <f>ROUND(E146*U146,2)</f>
        <v>0</v>
      </c>
      <c r="W146" s="22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221</v>
      </c>
      <c r="AH146" s="208"/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>
      <c r="A147" s="233" t="s">
        <v>126</v>
      </c>
      <c r="B147" s="234" t="s">
        <v>90</v>
      </c>
      <c r="C147" s="252" t="s">
        <v>91</v>
      </c>
      <c r="D147" s="235"/>
      <c r="E147" s="236"/>
      <c r="F147" s="237"/>
      <c r="G147" s="238">
        <f>SUMIF(AG148:AG174,"&lt;&gt;NOR",G148:G174)</f>
        <v>0</v>
      </c>
      <c r="H147" s="232"/>
      <c r="I147" s="232">
        <f>SUM(I148:I174)</f>
        <v>0</v>
      </c>
      <c r="J147" s="232"/>
      <c r="K147" s="232">
        <f>SUM(K148:K174)</f>
        <v>0</v>
      </c>
      <c r="L147" s="232"/>
      <c r="M147" s="232">
        <f>SUM(M148:M174)</f>
        <v>0</v>
      </c>
      <c r="N147" s="232"/>
      <c r="O147" s="232">
        <f>SUM(O148:O174)</f>
        <v>4.3499999999999996</v>
      </c>
      <c r="P147" s="232"/>
      <c r="Q147" s="232">
        <f>SUM(Q148:Q174)</f>
        <v>11.81</v>
      </c>
      <c r="R147" s="232"/>
      <c r="S147" s="232"/>
      <c r="T147" s="232"/>
      <c r="U147" s="232"/>
      <c r="V147" s="232">
        <f>SUM(V148:V174)</f>
        <v>0</v>
      </c>
      <c r="W147" s="232"/>
      <c r="AG147" t="s">
        <v>127</v>
      </c>
    </row>
    <row r="148" spans="1:60" ht="22.5" outlineLevel="1">
      <c r="A148" s="239">
        <v>49</v>
      </c>
      <c r="B148" s="240" t="s">
        <v>293</v>
      </c>
      <c r="C148" s="254" t="s">
        <v>294</v>
      </c>
      <c r="D148" s="241" t="s">
        <v>146</v>
      </c>
      <c r="E148" s="242">
        <v>142.01000000000002</v>
      </c>
      <c r="F148" s="243"/>
      <c r="G148" s="244">
        <f>ROUND(E148*F148,2)</f>
        <v>0</v>
      </c>
      <c r="H148" s="229"/>
      <c r="I148" s="228">
        <f>ROUND(E148*H148,2)</f>
        <v>0</v>
      </c>
      <c r="J148" s="229"/>
      <c r="K148" s="228">
        <f>ROUND(E148*J148,2)</f>
        <v>0</v>
      </c>
      <c r="L148" s="228">
        <v>21</v>
      </c>
      <c r="M148" s="228">
        <f>G148*(1+L148/100)</f>
        <v>0</v>
      </c>
      <c r="N148" s="228">
        <v>0</v>
      </c>
      <c r="O148" s="228">
        <f>ROUND(E148*N148,2)</f>
        <v>0</v>
      </c>
      <c r="P148" s="228">
        <v>8.3170000000000008E-2</v>
      </c>
      <c r="Q148" s="228">
        <f>ROUND(E148*P148,2)</f>
        <v>11.81</v>
      </c>
      <c r="R148" s="228"/>
      <c r="S148" s="228" t="s">
        <v>131</v>
      </c>
      <c r="T148" s="228" t="s">
        <v>132</v>
      </c>
      <c r="U148" s="228">
        <v>0</v>
      </c>
      <c r="V148" s="228">
        <f>ROUND(E148*U148,2)</f>
        <v>0</v>
      </c>
      <c r="W148" s="22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221</v>
      </c>
      <c r="AH148" s="208"/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25"/>
      <c r="B149" s="226"/>
      <c r="C149" s="255" t="s">
        <v>244</v>
      </c>
      <c r="D149" s="230"/>
      <c r="E149" s="231">
        <v>38.470000000000006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28"/>
      <c r="S149" s="228"/>
      <c r="T149" s="228"/>
      <c r="U149" s="228"/>
      <c r="V149" s="228"/>
      <c r="W149" s="22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148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outlineLevel="1">
      <c r="A150" s="225"/>
      <c r="B150" s="226"/>
      <c r="C150" s="255" t="s">
        <v>245</v>
      </c>
      <c r="D150" s="230"/>
      <c r="E150" s="231">
        <v>35.31</v>
      </c>
      <c r="F150" s="228"/>
      <c r="G150" s="228"/>
      <c r="H150" s="228"/>
      <c r="I150" s="228"/>
      <c r="J150" s="228"/>
      <c r="K150" s="228"/>
      <c r="L150" s="228"/>
      <c r="M150" s="228"/>
      <c r="N150" s="228"/>
      <c r="O150" s="228"/>
      <c r="P150" s="228"/>
      <c r="Q150" s="228"/>
      <c r="R150" s="228"/>
      <c r="S150" s="228"/>
      <c r="T150" s="228"/>
      <c r="U150" s="228"/>
      <c r="V150" s="228"/>
      <c r="W150" s="22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148</v>
      </c>
      <c r="AH150" s="208">
        <v>0</v>
      </c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25"/>
      <c r="B151" s="226"/>
      <c r="C151" s="255" t="s">
        <v>246</v>
      </c>
      <c r="D151" s="230"/>
      <c r="E151" s="231">
        <v>68.23</v>
      </c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148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39">
        <v>50</v>
      </c>
      <c r="B152" s="240" t="s">
        <v>295</v>
      </c>
      <c r="C152" s="254" t="s">
        <v>296</v>
      </c>
      <c r="D152" s="241" t="s">
        <v>146</v>
      </c>
      <c r="E152" s="242">
        <v>140.80000000000001</v>
      </c>
      <c r="F152" s="243"/>
      <c r="G152" s="244">
        <f>ROUND(E152*F152,2)</f>
        <v>0</v>
      </c>
      <c r="H152" s="229"/>
      <c r="I152" s="228">
        <f>ROUND(E152*H152,2)</f>
        <v>0</v>
      </c>
      <c r="J152" s="229"/>
      <c r="K152" s="228">
        <f>ROUND(E152*J152,2)</f>
        <v>0</v>
      </c>
      <c r="L152" s="228">
        <v>21</v>
      </c>
      <c r="M152" s="228">
        <f>G152*(1+L152/100)</f>
        <v>0</v>
      </c>
      <c r="N152" s="228">
        <v>3.0000000000000003E-4</v>
      </c>
      <c r="O152" s="228">
        <f>ROUND(E152*N152,2)</f>
        <v>0.04</v>
      </c>
      <c r="P152" s="228">
        <v>0</v>
      </c>
      <c r="Q152" s="228">
        <f>ROUND(E152*P152,2)</f>
        <v>0</v>
      </c>
      <c r="R152" s="228"/>
      <c r="S152" s="228" t="s">
        <v>131</v>
      </c>
      <c r="T152" s="228" t="s">
        <v>132</v>
      </c>
      <c r="U152" s="228">
        <v>0</v>
      </c>
      <c r="V152" s="228">
        <f>ROUND(E152*U152,2)</f>
        <v>0</v>
      </c>
      <c r="W152" s="22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221</v>
      </c>
      <c r="AH152" s="208"/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25"/>
      <c r="B153" s="226"/>
      <c r="C153" s="255" t="s">
        <v>181</v>
      </c>
      <c r="D153" s="230"/>
      <c r="E153" s="231">
        <v>38.830000000000005</v>
      </c>
      <c r="F153" s="228"/>
      <c r="G153" s="228"/>
      <c r="H153" s="228"/>
      <c r="I153" s="228"/>
      <c r="J153" s="228"/>
      <c r="K153" s="228"/>
      <c r="L153" s="228"/>
      <c r="M153" s="228"/>
      <c r="N153" s="228"/>
      <c r="O153" s="228"/>
      <c r="P153" s="228"/>
      <c r="Q153" s="228"/>
      <c r="R153" s="228"/>
      <c r="S153" s="228"/>
      <c r="T153" s="228"/>
      <c r="U153" s="228"/>
      <c r="V153" s="228"/>
      <c r="W153" s="22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148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 outlineLevel="1">
      <c r="A154" s="225"/>
      <c r="B154" s="226"/>
      <c r="C154" s="255" t="s">
        <v>182</v>
      </c>
      <c r="D154" s="230"/>
      <c r="E154" s="231">
        <v>35.53</v>
      </c>
      <c r="F154" s="228"/>
      <c r="G154" s="228"/>
      <c r="H154" s="228"/>
      <c r="I154" s="228"/>
      <c r="J154" s="228"/>
      <c r="K154" s="228"/>
      <c r="L154" s="228"/>
      <c r="M154" s="228"/>
      <c r="N154" s="228"/>
      <c r="O154" s="228"/>
      <c r="P154" s="228"/>
      <c r="Q154" s="228"/>
      <c r="R154" s="228"/>
      <c r="S154" s="228"/>
      <c r="T154" s="228"/>
      <c r="U154" s="228"/>
      <c r="V154" s="228"/>
      <c r="W154" s="228"/>
      <c r="X154" s="208"/>
      <c r="Y154" s="208"/>
      <c r="Z154" s="208"/>
      <c r="AA154" s="208"/>
      <c r="AB154" s="208"/>
      <c r="AC154" s="208"/>
      <c r="AD154" s="208"/>
      <c r="AE154" s="208"/>
      <c r="AF154" s="208"/>
      <c r="AG154" s="208" t="s">
        <v>148</v>
      </c>
      <c r="AH154" s="208">
        <v>0</v>
      </c>
      <c r="AI154" s="208"/>
      <c r="AJ154" s="208"/>
      <c r="AK154" s="208"/>
      <c r="AL154" s="208"/>
      <c r="AM154" s="208"/>
      <c r="AN154" s="208"/>
      <c r="AO154" s="208"/>
      <c r="AP154" s="208"/>
      <c r="AQ154" s="208"/>
      <c r="AR154" s="208"/>
      <c r="AS154" s="208"/>
      <c r="AT154" s="208"/>
      <c r="AU154" s="208"/>
      <c r="AV154" s="208"/>
      <c r="AW154" s="208"/>
      <c r="AX154" s="208"/>
      <c r="AY154" s="208"/>
      <c r="AZ154" s="208"/>
      <c r="BA154" s="208"/>
      <c r="BB154" s="208"/>
      <c r="BC154" s="208"/>
      <c r="BD154" s="208"/>
      <c r="BE154" s="208"/>
      <c r="BF154" s="208"/>
      <c r="BG154" s="208"/>
      <c r="BH154" s="208"/>
    </row>
    <row r="155" spans="1:60" outlineLevel="1">
      <c r="A155" s="225"/>
      <c r="B155" s="226"/>
      <c r="C155" s="255" t="s">
        <v>183</v>
      </c>
      <c r="D155" s="230"/>
      <c r="E155" s="231">
        <v>66.440000000000012</v>
      </c>
      <c r="F155" s="228"/>
      <c r="G155" s="228"/>
      <c r="H155" s="228"/>
      <c r="I155" s="228"/>
      <c r="J155" s="228"/>
      <c r="K155" s="228"/>
      <c r="L155" s="228"/>
      <c r="M155" s="228"/>
      <c r="N155" s="228"/>
      <c r="O155" s="228"/>
      <c r="P155" s="228"/>
      <c r="Q155" s="228"/>
      <c r="R155" s="228"/>
      <c r="S155" s="228"/>
      <c r="T155" s="228"/>
      <c r="U155" s="228"/>
      <c r="V155" s="228"/>
      <c r="W155" s="228"/>
      <c r="X155" s="208"/>
      <c r="Y155" s="208"/>
      <c r="Z155" s="208"/>
      <c r="AA155" s="208"/>
      <c r="AB155" s="208"/>
      <c r="AC155" s="208"/>
      <c r="AD155" s="208"/>
      <c r="AE155" s="208"/>
      <c r="AF155" s="208"/>
      <c r="AG155" s="208" t="s">
        <v>148</v>
      </c>
      <c r="AH155" s="208">
        <v>0</v>
      </c>
      <c r="AI155" s="208"/>
      <c r="AJ155" s="208"/>
      <c r="AK155" s="208"/>
      <c r="AL155" s="208"/>
      <c r="AM155" s="208"/>
      <c r="AN155" s="208"/>
      <c r="AO155" s="208"/>
      <c r="AP155" s="208"/>
      <c r="AQ155" s="208"/>
      <c r="AR155" s="208"/>
      <c r="AS155" s="208"/>
      <c r="AT155" s="208"/>
      <c r="AU155" s="208"/>
      <c r="AV155" s="208"/>
      <c r="AW155" s="208"/>
      <c r="AX155" s="208"/>
      <c r="AY155" s="208"/>
      <c r="AZ155" s="208"/>
      <c r="BA155" s="208"/>
      <c r="BB155" s="208"/>
      <c r="BC155" s="208"/>
      <c r="BD155" s="208"/>
      <c r="BE155" s="208"/>
      <c r="BF155" s="208"/>
      <c r="BG155" s="208"/>
      <c r="BH155" s="208"/>
    </row>
    <row r="156" spans="1:60" ht="22.5" outlineLevel="1">
      <c r="A156" s="239">
        <v>51</v>
      </c>
      <c r="B156" s="240" t="s">
        <v>297</v>
      </c>
      <c r="C156" s="254" t="s">
        <v>298</v>
      </c>
      <c r="D156" s="241" t="s">
        <v>146</v>
      </c>
      <c r="E156" s="242">
        <v>140.80000000000001</v>
      </c>
      <c r="F156" s="243"/>
      <c r="G156" s="244">
        <f>ROUND(E156*F156,2)</f>
        <v>0</v>
      </c>
      <c r="H156" s="229"/>
      <c r="I156" s="228">
        <f>ROUND(E156*H156,2)</f>
        <v>0</v>
      </c>
      <c r="J156" s="229"/>
      <c r="K156" s="228">
        <f>ROUND(E156*J156,2)</f>
        <v>0</v>
      </c>
      <c r="L156" s="228">
        <v>21</v>
      </c>
      <c r="M156" s="228">
        <f>G156*(1+L156/100)</f>
        <v>0</v>
      </c>
      <c r="N156" s="228">
        <v>7.1500000000000001E-3</v>
      </c>
      <c r="O156" s="228">
        <f>ROUND(E156*N156,2)</f>
        <v>1.01</v>
      </c>
      <c r="P156" s="228">
        <v>0</v>
      </c>
      <c r="Q156" s="228">
        <f>ROUND(E156*P156,2)</f>
        <v>0</v>
      </c>
      <c r="R156" s="228"/>
      <c r="S156" s="228" t="s">
        <v>131</v>
      </c>
      <c r="T156" s="228" t="s">
        <v>132</v>
      </c>
      <c r="U156" s="228">
        <v>0</v>
      </c>
      <c r="V156" s="228">
        <f>ROUND(E156*U156,2)</f>
        <v>0</v>
      </c>
      <c r="W156" s="228"/>
      <c r="X156" s="208"/>
      <c r="Y156" s="208"/>
      <c r="Z156" s="208"/>
      <c r="AA156" s="208"/>
      <c r="AB156" s="208"/>
      <c r="AC156" s="208"/>
      <c r="AD156" s="208"/>
      <c r="AE156" s="208"/>
      <c r="AF156" s="208"/>
      <c r="AG156" s="208" t="s">
        <v>221</v>
      </c>
      <c r="AH156" s="208"/>
      <c r="AI156" s="208"/>
      <c r="AJ156" s="208"/>
      <c r="AK156" s="208"/>
      <c r="AL156" s="208"/>
      <c r="AM156" s="208"/>
      <c r="AN156" s="208"/>
      <c r="AO156" s="208"/>
      <c r="AP156" s="208"/>
      <c r="AQ156" s="208"/>
      <c r="AR156" s="208"/>
      <c r="AS156" s="208"/>
      <c r="AT156" s="208"/>
      <c r="AU156" s="208"/>
      <c r="AV156" s="208"/>
      <c r="AW156" s="208"/>
      <c r="AX156" s="208"/>
      <c r="AY156" s="208"/>
      <c r="AZ156" s="208"/>
      <c r="BA156" s="208"/>
      <c r="BB156" s="208"/>
      <c r="BC156" s="208"/>
      <c r="BD156" s="208"/>
      <c r="BE156" s="208"/>
      <c r="BF156" s="208"/>
      <c r="BG156" s="208"/>
      <c r="BH156" s="208"/>
    </row>
    <row r="157" spans="1:60" outlineLevel="1">
      <c r="A157" s="225"/>
      <c r="B157" s="226"/>
      <c r="C157" s="255" t="s">
        <v>181</v>
      </c>
      <c r="D157" s="230"/>
      <c r="E157" s="231">
        <v>38.830000000000005</v>
      </c>
      <c r="F157" s="228"/>
      <c r="G157" s="228"/>
      <c r="H157" s="228"/>
      <c r="I157" s="228"/>
      <c r="J157" s="228"/>
      <c r="K157" s="228"/>
      <c r="L157" s="228"/>
      <c r="M157" s="228"/>
      <c r="N157" s="228"/>
      <c r="O157" s="228"/>
      <c r="P157" s="228"/>
      <c r="Q157" s="228"/>
      <c r="R157" s="228"/>
      <c r="S157" s="228"/>
      <c r="T157" s="228"/>
      <c r="U157" s="228"/>
      <c r="V157" s="228"/>
      <c r="W157" s="228"/>
      <c r="X157" s="208"/>
      <c r="Y157" s="208"/>
      <c r="Z157" s="208"/>
      <c r="AA157" s="208"/>
      <c r="AB157" s="208"/>
      <c r="AC157" s="208"/>
      <c r="AD157" s="208"/>
      <c r="AE157" s="208"/>
      <c r="AF157" s="208"/>
      <c r="AG157" s="208" t="s">
        <v>148</v>
      </c>
      <c r="AH157" s="208">
        <v>0</v>
      </c>
      <c r="AI157" s="208"/>
      <c r="AJ157" s="208"/>
      <c r="AK157" s="208"/>
      <c r="AL157" s="208"/>
      <c r="AM157" s="208"/>
      <c r="AN157" s="208"/>
      <c r="AO157" s="208"/>
      <c r="AP157" s="208"/>
      <c r="AQ157" s="208"/>
      <c r="AR157" s="208"/>
      <c r="AS157" s="208"/>
      <c r="AT157" s="208"/>
      <c r="AU157" s="208"/>
      <c r="AV157" s="208"/>
      <c r="AW157" s="208"/>
      <c r="AX157" s="208"/>
      <c r="AY157" s="208"/>
      <c r="AZ157" s="208"/>
      <c r="BA157" s="208"/>
      <c r="BB157" s="208"/>
      <c r="BC157" s="208"/>
      <c r="BD157" s="208"/>
      <c r="BE157" s="208"/>
      <c r="BF157" s="208"/>
      <c r="BG157" s="208"/>
      <c r="BH157" s="208"/>
    </row>
    <row r="158" spans="1:60" outlineLevel="1">
      <c r="A158" s="225"/>
      <c r="B158" s="226"/>
      <c r="C158" s="255" t="s">
        <v>182</v>
      </c>
      <c r="D158" s="230"/>
      <c r="E158" s="231">
        <v>35.53</v>
      </c>
      <c r="F158" s="228"/>
      <c r="G158" s="228"/>
      <c r="H158" s="228"/>
      <c r="I158" s="228"/>
      <c r="J158" s="228"/>
      <c r="K158" s="228"/>
      <c r="L158" s="228"/>
      <c r="M158" s="228"/>
      <c r="N158" s="228"/>
      <c r="O158" s="228"/>
      <c r="P158" s="228"/>
      <c r="Q158" s="228"/>
      <c r="R158" s="228"/>
      <c r="S158" s="228"/>
      <c r="T158" s="228"/>
      <c r="U158" s="228"/>
      <c r="V158" s="228"/>
      <c r="W158" s="228"/>
      <c r="X158" s="208"/>
      <c r="Y158" s="208"/>
      <c r="Z158" s="208"/>
      <c r="AA158" s="208"/>
      <c r="AB158" s="208"/>
      <c r="AC158" s="208"/>
      <c r="AD158" s="208"/>
      <c r="AE158" s="208"/>
      <c r="AF158" s="208"/>
      <c r="AG158" s="208" t="s">
        <v>148</v>
      </c>
      <c r="AH158" s="208">
        <v>0</v>
      </c>
      <c r="AI158" s="208"/>
      <c r="AJ158" s="208"/>
      <c r="AK158" s="208"/>
      <c r="AL158" s="208"/>
      <c r="AM158" s="208"/>
      <c r="AN158" s="208"/>
      <c r="AO158" s="208"/>
      <c r="AP158" s="208"/>
      <c r="AQ158" s="208"/>
      <c r="AR158" s="208"/>
      <c r="AS158" s="208"/>
      <c r="AT158" s="208"/>
      <c r="AU158" s="208"/>
      <c r="AV158" s="208"/>
      <c r="AW158" s="208"/>
      <c r="AX158" s="208"/>
      <c r="AY158" s="208"/>
      <c r="AZ158" s="208"/>
      <c r="BA158" s="208"/>
      <c r="BB158" s="208"/>
      <c r="BC158" s="208"/>
      <c r="BD158" s="208"/>
      <c r="BE158" s="208"/>
      <c r="BF158" s="208"/>
      <c r="BG158" s="208"/>
      <c r="BH158" s="208"/>
    </row>
    <row r="159" spans="1:60" outlineLevel="1">
      <c r="A159" s="225"/>
      <c r="B159" s="226"/>
      <c r="C159" s="255" t="s">
        <v>183</v>
      </c>
      <c r="D159" s="230"/>
      <c r="E159" s="231">
        <v>66.440000000000012</v>
      </c>
      <c r="F159" s="228"/>
      <c r="G159" s="228"/>
      <c r="H159" s="228"/>
      <c r="I159" s="228"/>
      <c r="J159" s="228"/>
      <c r="K159" s="228"/>
      <c r="L159" s="228"/>
      <c r="M159" s="228"/>
      <c r="N159" s="228"/>
      <c r="O159" s="228"/>
      <c r="P159" s="228"/>
      <c r="Q159" s="228"/>
      <c r="R159" s="228"/>
      <c r="S159" s="228"/>
      <c r="T159" s="228"/>
      <c r="U159" s="228"/>
      <c r="V159" s="228"/>
      <c r="W159" s="228"/>
      <c r="X159" s="208"/>
      <c r="Y159" s="208"/>
      <c r="Z159" s="208"/>
      <c r="AA159" s="208"/>
      <c r="AB159" s="208"/>
      <c r="AC159" s="208"/>
      <c r="AD159" s="208"/>
      <c r="AE159" s="208"/>
      <c r="AF159" s="208"/>
      <c r="AG159" s="208" t="s">
        <v>148</v>
      </c>
      <c r="AH159" s="208">
        <v>0</v>
      </c>
      <c r="AI159" s="208"/>
      <c r="AJ159" s="208"/>
      <c r="AK159" s="208"/>
      <c r="AL159" s="208"/>
      <c r="AM159" s="208"/>
      <c r="AN159" s="208"/>
      <c r="AO159" s="208"/>
      <c r="AP159" s="208"/>
      <c r="AQ159" s="208"/>
      <c r="AR159" s="208"/>
      <c r="AS159" s="208"/>
      <c r="AT159" s="208"/>
      <c r="AU159" s="208"/>
      <c r="AV159" s="208"/>
      <c r="AW159" s="208"/>
      <c r="AX159" s="208"/>
      <c r="AY159" s="208"/>
      <c r="AZ159" s="208"/>
      <c r="BA159" s="208"/>
      <c r="BB159" s="208"/>
      <c r="BC159" s="208"/>
      <c r="BD159" s="208"/>
      <c r="BE159" s="208"/>
      <c r="BF159" s="208"/>
      <c r="BG159" s="208"/>
      <c r="BH159" s="208"/>
    </row>
    <row r="160" spans="1:60" ht="22.5" outlineLevel="1">
      <c r="A160" s="239">
        <v>52</v>
      </c>
      <c r="B160" s="240" t="s">
        <v>299</v>
      </c>
      <c r="C160" s="254" t="s">
        <v>300</v>
      </c>
      <c r="D160" s="241" t="s">
        <v>146</v>
      </c>
      <c r="E160" s="242">
        <v>33.770000000000003</v>
      </c>
      <c r="F160" s="243"/>
      <c r="G160" s="244">
        <f>ROUND(E160*F160,2)</f>
        <v>0</v>
      </c>
      <c r="H160" s="229"/>
      <c r="I160" s="228">
        <f>ROUND(E160*H160,2)</f>
        <v>0</v>
      </c>
      <c r="J160" s="229"/>
      <c r="K160" s="228">
        <f>ROUND(E160*J160,2)</f>
        <v>0</v>
      </c>
      <c r="L160" s="228">
        <v>21</v>
      </c>
      <c r="M160" s="228">
        <f>G160*(1+L160/100)</f>
        <v>0</v>
      </c>
      <c r="N160" s="228">
        <v>3.9200000000000007E-3</v>
      </c>
      <c r="O160" s="228">
        <f>ROUND(E160*N160,2)</f>
        <v>0.13</v>
      </c>
      <c r="P160" s="228">
        <v>0</v>
      </c>
      <c r="Q160" s="228">
        <f>ROUND(E160*P160,2)</f>
        <v>0</v>
      </c>
      <c r="R160" s="228"/>
      <c r="S160" s="228" t="s">
        <v>131</v>
      </c>
      <c r="T160" s="228" t="s">
        <v>132</v>
      </c>
      <c r="U160" s="228">
        <v>0</v>
      </c>
      <c r="V160" s="228">
        <f>ROUND(E160*U160,2)</f>
        <v>0</v>
      </c>
      <c r="W160" s="228"/>
      <c r="X160" s="208"/>
      <c r="Y160" s="208"/>
      <c r="Z160" s="208"/>
      <c r="AA160" s="208"/>
      <c r="AB160" s="208"/>
      <c r="AC160" s="208"/>
      <c r="AD160" s="208"/>
      <c r="AE160" s="208"/>
      <c r="AF160" s="208"/>
      <c r="AG160" s="208" t="s">
        <v>221</v>
      </c>
      <c r="AH160" s="208"/>
      <c r="AI160" s="208"/>
      <c r="AJ160" s="208"/>
      <c r="AK160" s="208"/>
      <c r="AL160" s="208"/>
      <c r="AM160" s="208"/>
      <c r="AN160" s="208"/>
      <c r="AO160" s="208"/>
      <c r="AP160" s="208"/>
      <c r="AQ160" s="208"/>
      <c r="AR160" s="208"/>
      <c r="AS160" s="208"/>
      <c r="AT160" s="208"/>
      <c r="AU160" s="208"/>
      <c r="AV160" s="208"/>
      <c r="AW160" s="208"/>
      <c r="AX160" s="208"/>
      <c r="AY160" s="208"/>
      <c r="AZ160" s="208"/>
      <c r="BA160" s="208"/>
      <c r="BB160" s="208"/>
      <c r="BC160" s="208"/>
      <c r="BD160" s="208"/>
      <c r="BE160" s="208"/>
      <c r="BF160" s="208"/>
      <c r="BG160" s="208"/>
      <c r="BH160" s="208"/>
    </row>
    <row r="161" spans="1:60" outlineLevel="1">
      <c r="A161" s="225"/>
      <c r="B161" s="226"/>
      <c r="C161" s="255" t="s">
        <v>301</v>
      </c>
      <c r="D161" s="230"/>
      <c r="E161" s="231">
        <v>20.57</v>
      </c>
      <c r="F161" s="228"/>
      <c r="G161" s="228"/>
      <c r="H161" s="228"/>
      <c r="I161" s="228"/>
      <c r="J161" s="228"/>
      <c r="K161" s="228"/>
      <c r="L161" s="228"/>
      <c r="M161" s="228"/>
      <c r="N161" s="228"/>
      <c r="O161" s="228"/>
      <c r="P161" s="228"/>
      <c r="Q161" s="228"/>
      <c r="R161" s="228"/>
      <c r="S161" s="228"/>
      <c r="T161" s="228"/>
      <c r="U161" s="228"/>
      <c r="V161" s="228"/>
      <c r="W161" s="228"/>
      <c r="X161" s="208"/>
      <c r="Y161" s="208"/>
      <c r="Z161" s="208"/>
      <c r="AA161" s="208"/>
      <c r="AB161" s="208"/>
      <c r="AC161" s="208"/>
      <c r="AD161" s="208"/>
      <c r="AE161" s="208"/>
      <c r="AF161" s="208"/>
      <c r="AG161" s="208" t="s">
        <v>148</v>
      </c>
      <c r="AH161" s="208">
        <v>0</v>
      </c>
      <c r="AI161" s="208"/>
      <c r="AJ161" s="208"/>
      <c r="AK161" s="208"/>
      <c r="AL161" s="208"/>
      <c r="AM161" s="208"/>
      <c r="AN161" s="208"/>
      <c r="AO161" s="208"/>
      <c r="AP161" s="208"/>
      <c r="AQ161" s="208"/>
      <c r="AR161" s="208"/>
      <c r="AS161" s="208"/>
      <c r="AT161" s="208"/>
      <c r="AU161" s="208"/>
      <c r="AV161" s="208"/>
      <c r="AW161" s="208"/>
      <c r="AX161" s="208"/>
      <c r="AY161" s="208"/>
      <c r="AZ161" s="208"/>
      <c r="BA161" s="208"/>
      <c r="BB161" s="208"/>
      <c r="BC161" s="208"/>
      <c r="BD161" s="208"/>
      <c r="BE161" s="208"/>
      <c r="BF161" s="208"/>
      <c r="BG161" s="208"/>
      <c r="BH161" s="208"/>
    </row>
    <row r="162" spans="1:60" outlineLevel="1">
      <c r="A162" s="225"/>
      <c r="B162" s="226"/>
      <c r="C162" s="255" t="s">
        <v>302</v>
      </c>
      <c r="D162" s="230"/>
      <c r="E162" s="231">
        <v>13.200000000000001</v>
      </c>
      <c r="F162" s="228"/>
      <c r="G162" s="228"/>
      <c r="H162" s="228"/>
      <c r="I162" s="228"/>
      <c r="J162" s="228"/>
      <c r="K162" s="228"/>
      <c r="L162" s="228"/>
      <c r="M162" s="228"/>
      <c r="N162" s="228"/>
      <c r="O162" s="228"/>
      <c r="P162" s="228"/>
      <c r="Q162" s="228"/>
      <c r="R162" s="228"/>
      <c r="S162" s="228"/>
      <c r="T162" s="228"/>
      <c r="U162" s="228"/>
      <c r="V162" s="228"/>
      <c r="W162" s="228"/>
      <c r="X162" s="208"/>
      <c r="Y162" s="208"/>
      <c r="Z162" s="208"/>
      <c r="AA162" s="208"/>
      <c r="AB162" s="208"/>
      <c r="AC162" s="208"/>
      <c r="AD162" s="208"/>
      <c r="AE162" s="208"/>
      <c r="AF162" s="208"/>
      <c r="AG162" s="208" t="s">
        <v>148</v>
      </c>
      <c r="AH162" s="208">
        <v>0</v>
      </c>
      <c r="AI162" s="208"/>
      <c r="AJ162" s="208"/>
      <c r="AK162" s="208"/>
      <c r="AL162" s="208"/>
      <c r="AM162" s="208"/>
      <c r="AN162" s="208"/>
      <c r="AO162" s="208"/>
      <c r="AP162" s="208"/>
      <c r="AQ162" s="208"/>
      <c r="AR162" s="208"/>
      <c r="AS162" s="208"/>
      <c r="AT162" s="208"/>
      <c r="AU162" s="208"/>
      <c r="AV162" s="208"/>
      <c r="AW162" s="208"/>
      <c r="AX162" s="208"/>
      <c r="AY162" s="208"/>
      <c r="AZ162" s="208"/>
      <c r="BA162" s="208"/>
      <c r="BB162" s="208"/>
      <c r="BC162" s="208"/>
      <c r="BD162" s="208"/>
      <c r="BE162" s="208"/>
      <c r="BF162" s="208"/>
      <c r="BG162" s="208"/>
      <c r="BH162" s="208"/>
    </row>
    <row r="163" spans="1:60" ht="22.5" outlineLevel="1">
      <c r="A163" s="239">
        <v>53</v>
      </c>
      <c r="B163" s="240" t="s">
        <v>303</v>
      </c>
      <c r="C163" s="254" t="s">
        <v>304</v>
      </c>
      <c r="D163" s="241" t="s">
        <v>146</v>
      </c>
      <c r="E163" s="242">
        <v>33.770000000000003</v>
      </c>
      <c r="F163" s="243"/>
      <c r="G163" s="244">
        <f>ROUND(E163*F163,2)</f>
        <v>0</v>
      </c>
      <c r="H163" s="229"/>
      <c r="I163" s="228">
        <f>ROUND(E163*H163,2)</f>
        <v>0</v>
      </c>
      <c r="J163" s="229"/>
      <c r="K163" s="228">
        <f>ROUND(E163*J163,2)</f>
        <v>0</v>
      </c>
      <c r="L163" s="228">
        <v>21</v>
      </c>
      <c r="M163" s="228">
        <f>G163*(1+L163/100)</f>
        <v>0</v>
      </c>
      <c r="N163" s="228">
        <v>1.9200000000000002E-2</v>
      </c>
      <c r="O163" s="228">
        <f>ROUND(E163*N163,2)</f>
        <v>0.65</v>
      </c>
      <c r="P163" s="228">
        <v>0</v>
      </c>
      <c r="Q163" s="228">
        <f>ROUND(E163*P163,2)</f>
        <v>0</v>
      </c>
      <c r="R163" s="228"/>
      <c r="S163" s="228" t="s">
        <v>141</v>
      </c>
      <c r="T163" s="228" t="s">
        <v>142</v>
      </c>
      <c r="U163" s="228">
        <v>0</v>
      </c>
      <c r="V163" s="228">
        <f>ROUND(E163*U163,2)</f>
        <v>0</v>
      </c>
      <c r="W163" s="228"/>
      <c r="X163" s="208"/>
      <c r="Y163" s="208"/>
      <c r="Z163" s="208"/>
      <c r="AA163" s="208"/>
      <c r="AB163" s="208"/>
      <c r="AC163" s="208"/>
      <c r="AD163" s="208"/>
      <c r="AE163" s="208"/>
      <c r="AF163" s="208"/>
      <c r="AG163" s="208" t="s">
        <v>143</v>
      </c>
      <c r="AH163" s="208"/>
      <c r="AI163" s="208"/>
      <c r="AJ163" s="208"/>
      <c r="AK163" s="208"/>
      <c r="AL163" s="208"/>
      <c r="AM163" s="208"/>
      <c r="AN163" s="208"/>
      <c r="AO163" s="208"/>
      <c r="AP163" s="208"/>
      <c r="AQ163" s="208"/>
      <c r="AR163" s="208"/>
      <c r="AS163" s="208"/>
      <c r="AT163" s="208"/>
      <c r="AU163" s="208"/>
      <c r="AV163" s="208"/>
      <c r="AW163" s="208"/>
      <c r="AX163" s="208"/>
      <c r="AY163" s="208"/>
      <c r="AZ163" s="208"/>
      <c r="BA163" s="208"/>
      <c r="BB163" s="208"/>
      <c r="BC163" s="208"/>
      <c r="BD163" s="208"/>
      <c r="BE163" s="208"/>
      <c r="BF163" s="208"/>
      <c r="BG163" s="208"/>
      <c r="BH163" s="208"/>
    </row>
    <row r="164" spans="1:60" outlineLevel="1">
      <c r="A164" s="225"/>
      <c r="B164" s="226"/>
      <c r="C164" s="255" t="s">
        <v>301</v>
      </c>
      <c r="D164" s="230"/>
      <c r="E164" s="231">
        <v>20.57</v>
      </c>
      <c r="F164" s="228"/>
      <c r="G164" s="228"/>
      <c r="H164" s="228"/>
      <c r="I164" s="228"/>
      <c r="J164" s="228"/>
      <c r="K164" s="228"/>
      <c r="L164" s="228"/>
      <c r="M164" s="228"/>
      <c r="N164" s="228"/>
      <c r="O164" s="228"/>
      <c r="P164" s="228"/>
      <c r="Q164" s="228"/>
      <c r="R164" s="228"/>
      <c r="S164" s="228"/>
      <c r="T164" s="228"/>
      <c r="U164" s="228"/>
      <c r="V164" s="228"/>
      <c r="W164" s="228"/>
      <c r="X164" s="208"/>
      <c r="Y164" s="208"/>
      <c r="Z164" s="208"/>
      <c r="AA164" s="208"/>
      <c r="AB164" s="208"/>
      <c r="AC164" s="208"/>
      <c r="AD164" s="208"/>
      <c r="AE164" s="208"/>
      <c r="AF164" s="208"/>
      <c r="AG164" s="208" t="s">
        <v>148</v>
      </c>
      <c r="AH164" s="208">
        <v>0</v>
      </c>
      <c r="AI164" s="208"/>
      <c r="AJ164" s="208"/>
      <c r="AK164" s="208"/>
      <c r="AL164" s="208"/>
      <c r="AM164" s="208"/>
      <c r="AN164" s="208"/>
      <c r="AO164" s="208"/>
      <c r="AP164" s="208"/>
      <c r="AQ164" s="208"/>
      <c r="AR164" s="208"/>
      <c r="AS164" s="208"/>
      <c r="AT164" s="208"/>
      <c r="AU164" s="208"/>
      <c r="AV164" s="208"/>
      <c r="AW164" s="208"/>
      <c r="AX164" s="208"/>
      <c r="AY164" s="208"/>
      <c r="AZ164" s="208"/>
      <c r="BA164" s="208"/>
      <c r="BB164" s="208"/>
      <c r="BC164" s="208"/>
      <c r="BD164" s="208"/>
      <c r="BE164" s="208"/>
      <c r="BF164" s="208"/>
      <c r="BG164" s="208"/>
      <c r="BH164" s="208"/>
    </row>
    <row r="165" spans="1:60" outlineLevel="1">
      <c r="A165" s="225"/>
      <c r="B165" s="226"/>
      <c r="C165" s="255" t="s">
        <v>302</v>
      </c>
      <c r="D165" s="230"/>
      <c r="E165" s="231">
        <v>13.200000000000001</v>
      </c>
      <c r="F165" s="228"/>
      <c r="G165" s="228"/>
      <c r="H165" s="228"/>
      <c r="I165" s="228"/>
      <c r="J165" s="228"/>
      <c r="K165" s="228"/>
      <c r="L165" s="228"/>
      <c r="M165" s="228"/>
      <c r="N165" s="228"/>
      <c r="O165" s="228"/>
      <c r="P165" s="228"/>
      <c r="Q165" s="228"/>
      <c r="R165" s="228"/>
      <c r="S165" s="228"/>
      <c r="T165" s="228"/>
      <c r="U165" s="228"/>
      <c r="V165" s="228"/>
      <c r="W165" s="228"/>
      <c r="X165" s="208"/>
      <c r="Y165" s="208"/>
      <c r="Z165" s="208"/>
      <c r="AA165" s="208"/>
      <c r="AB165" s="208"/>
      <c r="AC165" s="208"/>
      <c r="AD165" s="208"/>
      <c r="AE165" s="208"/>
      <c r="AF165" s="208"/>
      <c r="AG165" s="208" t="s">
        <v>148</v>
      </c>
      <c r="AH165" s="208">
        <v>0</v>
      </c>
      <c r="AI165" s="208"/>
      <c r="AJ165" s="208"/>
      <c r="AK165" s="208"/>
      <c r="AL165" s="208"/>
      <c r="AM165" s="208"/>
      <c r="AN165" s="208"/>
      <c r="AO165" s="208"/>
      <c r="AP165" s="208"/>
      <c r="AQ165" s="208"/>
      <c r="AR165" s="208"/>
      <c r="AS165" s="208"/>
      <c r="AT165" s="208"/>
      <c r="AU165" s="208"/>
      <c r="AV165" s="208"/>
      <c r="AW165" s="208"/>
      <c r="AX165" s="208"/>
      <c r="AY165" s="208"/>
      <c r="AZ165" s="208"/>
      <c r="BA165" s="208"/>
      <c r="BB165" s="208"/>
      <c r="BC165" s="208"/>
      <c r="BD165" s="208"/>
      <c r="BE165" s="208"/>
      <c r="BF165" s="208"/>
      <c r="BG165" s="208"/>
      <c r="BH165" s="208"/>
    </row>
    <row r="166" spans="1:60" ht="22.5" outlineLevel="1">
      <c r="A166" s="239">
        <v>54</v>
      </c>
      <c r="B166" s="240" t="s">
        <v>305</v>
      </c>
      <c r="C166" s="254" t="s">
        <v>306</v>
      </c>
      <c r="D166" s="241" t="s">
        <v>146</v>
      </c>
      <c r="E166" s="242">
        <v>107.03</v>
      </c>
      <c r="F166" s="243"/>
      <c r="G166" s="244">
        <f>ROUND(E166*F166,2)</f>
        <v>0</v>
      </c>
      <c r="H166" s="229"/>
      <c r="I166" s="228">
        <f>ROUND(E166*H166,2)</f>
        <v>0</v>
      </c>
      <c r="J166" s="229"/>
      <c r="K166" s="228">
        <f>ROUND(E166*J166,2)</f>
        <v>0</v>
      </c>
      <c r="L166" s="228">
        <v>21</v>
      </c>
      <c r="M166" s="228">
        <f>G166*(1+L166/100)</f>
        <v>0</v>
      </c>
      <c r="N166" s="228">
        <v>4.3700000000000006E-3</v>
      </c>
      <c r="O166" s="228">
        <f>ROUND(E166*N166,2)</f>
        <v>0.47</v>
      </c>
      <c r="P166" s="228">
        <v>0</v>
      </c>
      <c r="Q166" s="228">
        <f>ROUND(E166*P166,2)</f>
        <v>0</v>
      </c>
      <c r="R166" s="228"/>
      <c r="S166" s="228" t="s">
        <v>131</v>
      </c>
      <c r="T166" s="228" t="s">
        <v>132</v>
      </c>
      <c r="U166" s="228">
        <v>0</v>
      </c>
      <c r="V166" s="228">
        <f>ROUND(E166*U166,2)</f>
        <v>0</v>
      </c>
      <c r="W166" s="228"/>
      <c r="X166" s="208"/>
      <c r="Y166" s="208"/>
      <c r="Z166" s="208"/>
      <c r="AA166" s="208"/>
      <c r="AB166" s="208"/>
      <c r="AC166" s="208"/>
      <c r="AD166" s="208"/>
      <c r="AE166" s="208"/>
      <c r="AF166" s="208"/>
      <c r="AG166" s="208" t="s">
        <v>221</v>
      </c>
      <c r="AH166" s="208"/>
      <c r="AI166" s="208"/>
      <c r="AJ166" s="208"/>
      <c r="AK166" s="208"/>
      <c r="AL166" s="208"/>
      <c r="AM166" s="208"/>
      <c r="AN166" s="208"/>
      <c r="AO166" s="208"/>
      <c r="AP166" s="208"/>
      <c r="AQ166" s="208"/>
      <c r="AR166" s="208"/>
      <c r="AS166" s="208"/>
      <c r="AT166" s="208"/>
      <c r="AU166" s="208"/>
      <c r="AV166" s="208"/>
      <c r="AW166" s="208"/>
      <c r="AX166" s="208"/>
      <c r="AY166" s="208"/>
      <c r="AZ166" s="208"/>
      <c r="BA166" s="208"/>
      <c r="BB166" s="208"/>
      <c r="BC166" s="208"/>
      <c r="BD166" s="208"/>
      <c r="BE166" s="208"/>
      <c r="BF166" s="208"/>
      <c r="BG166" s="208"/>
      <c r="BH166" s="208"/>
    </row>
    <row r="167" spans="1:60" outlineLevel="1">
      <c r="A167" s="225"/>
      <c r="B167" s="226"/>
      <c r="C167" s="255" t="s">
        <v>181</v>
      </c>
      <c r="D167" s="230"/>
      <c r="E167" s="231">
        <v>38.830000000000005</v>
      </c>
      <c r="F167" s="228"/>
      <c r="G167" s="228"/>
      <c r="H167" s="228"/>
      <c r="I167" s="228"/>
      <c r="J167" s="228"/>
      <c r="K167" s="228"/>
      <c r="L167" s="228"/>
      <c r="M167" s="228"/>
      <c r="N167" s="228"/>
      <c r="O167" s="228"/>
      <c r="P167" s="228"/>
      <c r="Q167" s="228"/>
      <c r="R167" s="228"/>
      <c r="S167" s="228"/>
      <c r="T167" s="228"/>
      <c r="U167" s="228"/>
      <c r="V167" s="228"/>
      <c r="W167" s="228"/>
      <c r="X167" s="208"/>
      <c r="Y167" s="208"/>
      <c r="Z167" s="208"/>
      <c r="AA167" s="208"/>
      <c r="AB167" s="208"/>
      <c r="AC167" s="208"/>
      <c r="AD167" s="208"/>
      <c r="AE167" s="208"/>
      <c r="AF167" s="208"/>
      <c r="AG167" s="208" t="s">
        <v>148</v>
      </c>
      <c r="AH167" s="208">
        <v>0</v>
      </c>
      <c r="AI167" s="208"/>
      <c r="AJ167" s="208"/>
      <c r="AK167" s="208"/>
      <c r="AL167" s="208"/>
      <c r="AM167" s="208"/>
      <c r="AN167" s="208"/>
      <c r="AO167" s="208"/>
      <c r="AP167" s="208"/>
      <c r="AQ167" s="208"/>
      <c r="AR167" s="208"/>
      <c r="AS167" s="208"/>
      <c r="AT167" s="208"/>
      <c r="AU167" s="208"/>
      <c r="AV167" s="208"/>
      <c r="AW167" s="208"/>
      <c r="AX167" s="208"/>
      <c r="AY167" s="208"/>
      <c r="AZ167" s="208"/>
      <c r="BA167" s="208"/>
      <c r="BB167" s="208"/>
      <c r="BC167" s="208"/>
      <c r="BD167" s="208"/>
      <c r="BE167" s="208"/>
      <c r="BF167" s="208"/>
      <c r="BG167" s="208"/>
      <c r="BH167" s="208"/>
    </row>
    <row r="168" spans="1:60" outlineLevel="1">
      <c r="A168" s="225"/>
      <c r="B168" s="226"/>
      <c r="C168" s="255" t="s">
        <v>307</v>
      </c>
      <c r="D168" s="230"/>
      <c r="E168" s="231">
        <v>14.96</v>
      </c>
      <c r="F168" s="228"/>
      <c r="G168" s="228"/>
      <c r="H168" s="228"/>
      <c r="I168" s="228"/>
      <c r="J168" s="228"/>
      <c r="K168" s="228"/>
      <c r="L168" s="228"/>
      <c r="M168" s="228"/>
      <c r="N168" s="228"/>
      <c r="O168" s="228"/>
      <c r="P168" s="228"/>
      <c r="Q168" s="228"/>
      <c r="R168" s="228"/>
      <c r="S168" s="228"/>
      <c r="T168" s="228"/>
      <c r="U168" s="228"/>
      <c r="V168" s="228"/>
      <c r="W168" s="228"/>
      <c r="X168" s="208"/>
      <c r="Y168" s="208"/>
      <c r="Z168" s="208"/>
      <c r="AA168" s="208"/>
      <c r="AB168" s="208"/>
      <c r="AC168" s="208"/>
      <c r="AD168" s="208"/>
      <c r="AE168" s="208"/>
      <c r="AF168" s="208"/>
      <c r="AG168" s="208" t="s">
        <v>148</v>
      </c>
      <c r="AH168" s="208">
        <v>0</v>
      </c>
      <c r="AI168" s="208"/>
      <c r="AJ168" s="208"/>
      <c r="AK168" s="208"/>
      <c r="AL168" s="208"/>
      <c r="AM168" s="208"/>
      <c r="AN168" s="208"/>
      <c r="AO168" s="208"/>
      <c r="AP168" s="208"/>
      <c r="AQ168" s="208"/>
      <c r="AR168" s="208"/>
      <c r="AS168" s="208"/>
      <c r="AT168" s="208"/>
      <c r="AU168" s="208"/>
      <c r="AV168" s="208"/>
      <c r="AW168" s="208"/>
      <c r="AX168" s="208"/>
      <c r="AY168" s="208"/>
      <c r="AZ168" s="208"/>
      <c r="BA168" s="208"/>
      <c r="BB168" s="208"/>
      <c r="BC168" s="208"/>
      <c r="BD168" s="208"/>
      <c r="BE168" s="208"/>
      <c r="BF168" s="208"/>
      <c r="BG168" s="208"/>
      <c r="BH168" s="208"/>
    </row>
    <row r="169" spans="1:60" outlineLevel="1">
      <c r="A169" s="225"/>
      <c r="B169" s="226"/>
      <c r="C169" s="255" t="s">
        <v>308</v>
      </c>
      <c r="D169" s="230"/>
      <c r="E169" s="231">
        <v>53.24</v>
      </c>
      <c r="F169" s="228"/>
      <c r="G169" s="228"/>
      <c r="H169" s="228"/>
      <c r="I169" s="228"/>
      <c r="J169" s="228"/>
      <c r="K169" s="228"/>
      <c r="L169" s="228"/>
      <c r="M169" s="228"/>
      <c r="N169" s="228"/>
      <c r="O169" s="228"/>
      <c r="P169" s="228"/>
      <c r="Q169" s="228"/>
      <c r="R169" s="228"/>
      <c r="S169" s="228"/>
      <c r="T169" s="228"/>
      <c r="U169" s="228"/>
      <c r="V169" s="228"/>
      <c r="W169" s="228"/>
      <c r="X169" s="208"/>
      <c r="Y169" s="208"/>
      <c r="Z169" s="208"/>
      <c r="AA169" s="208"/>
      <c r="AB169" s="208"/>
      <c r="AC169" s="208"/>
      <c r="AD169" s="208"/>
      <c r="AE169" s="208"/>
      <c r="AF169" s="208"/>
      <c r="AG169" s="208" t="s">
        <v>148</v>
      </c>
      <c r="AH169" s="208">
        <v>0</v>
      </c>
      <c r="AI169" s="208"/>
      <c r="AJ169" s="208"/>
      <c r="AK169" s="208"/>
      <c r="AL169" s="208"/>
      <c r="AM169" s="208"/>
      <c r="AN169" s="208"/>
      <c r="AO169" s="208"/>
      <c r="AP169" s="208"/>
      <c r="AQ169" s="208"/>
      <c r="AR169" s="208"/>
      <c r="AS169" s="208"/>
      <c r="AT169" s="208"/>
      <c r="AU169" s="208"/>
      <c r="AV169" s="208"/>
      <c r="AW169" s="208"/>
      <c r="AX169" s="208"/>
      <c r="AY169" s="208"/>
      <c r="AZ169" s="208"/>
      <c r="BA169" s="208"/>
      <c r="BB169" s="208"/>
      <c r="BC169" s="208"/>
      <c r="BD169" s="208"/>
      <c r="BE169" s="208"/>
      <c r="BF169" s="208"/>
      <c r="BG169" s="208"/>
      <c r="BH169" s="208"/>
    </row>
    <row r="170" spans="1:60" ht="22.5" outlineLevel="1">
      <c r="A170" s="239">
        <v>55</v>
      </c>
      <c r="B170" s="240" t="s">
        <v>309</v>
      </c>
      <c r="C170" s="254" t="s">
        <v>310</v>
      </c>
      <c r="D170" s="241" t="s">
        <v>146</v>
      </c>
      <c r="E170" s="242">
        <v>107.03</v>
      </c>
      <c r="F170" s="243"/>
      <c r="G170" s="244">
        <f>ROUND(E170*F170,2)</f>
        <v>0</v>
      </c>
      <c r="H170" s="229"/>
      <c r="I170" s="228">
        <f>ROUND(E170*H170,2)</f>
        <v>0</v>
      </c>
      <c r="J170" s="229"/>
      <c r="K170" s="228">
        <f>ROUND(E170*J170,2)</f>
        <v>0</v>
      </c>
      <c r="L170" s="228">
        <v>21</v>
      </c>
      <c r="M170" s="228">
        <f>G170*(1+L170/100)</f>
        <v>0</v>
      </c>
      <c r="N170" s="228">
        <v>1.9200000000000002E-2</v>
      </c>
      <c r="O170" s="228">
        <f>ROUND(E170*N170,2)</f>
        <v>2.0499999999999998</v>
      </c>
      <c r="P170" s="228">
        <v>0</v>
      </c>
      <c r="Q170" s="228">
        <f>ROUND(E170*P170,2)</f>
        <v>0</v>
      </c>
      <c r="R170" s="228"/>
      <c r="S170" s="228" t="s">
        <v>141</v>
      </c>
      <c r="T170" s="228" t="s">
        <v>142</v>
      </c>
      <c r="U170" s="228">
        <v>0</v>
      </c>
      <c r="V170" s="228">
        <f>ROUND(E170*U170,2)</f>
        <v>0</v>
      </c>
      <c r="W170" s="228"/>
      <c r="X170" s="208"/>
      <c r="Y170" s="208"/>
      <c r="Z170" s="208"/>
      <c r="AA170" s="208"/>
      <c r="AB170" s="208"/>
      <c r="AC170" s="208"/>
      <c r="AD170" s="208"/>
      <c r="AE170" s="208"/>
      <c r="AF170" s="208"/>
      <c r="AG170" s="208" t="s">
        <v>143</v>
      </c>
      <c r="AH170" s="208"/>
      <c r="AI170" s="208"/>
      <c r="AJ170" s="208"/>
      <c r="AK170" s="208"/>
      <c r="AL170" s="208"/>
      <c r="AM170" s="208"/>
      <c r="AN170" s="208"/>
      <c r="AO170" s="208"/>
      <c r="AP170" s="208"/>
      <c r="AQ170" s="208"/>
      <c r="AR170" s="208"/>
      <c r="AS170" s="208"/>
      <c r="AT170" s="208"/>
      <c r="AU170" s="208"/>
      <c r="AV170" s="208"/>
      <c r="AW170" s="208"/>
      <c r="AX170" s="208"/>
      <c r="AY170" s="208"/>
      <c r="AZ170" s="208"/>
      <c r="BA170" s="208"/>
      <c r="BB170" s="208"/>
      <c r="BC170" s="208"/>
      <c r="BD170" s="208"/>
      <c r="BE170" s="208"/>
      <c r="BF170" s="208"/>
      <c r="BG170" s="208"/>
      <c r="BH170" s="208"/>
    </row>
    <row r="171" spans="1:60" outlineLevel="1">
      <c r="A171" s="225"/>
      <c r="B171" s="226"/>
      <c r="C171" s="255" t="s">
        <v>181</v>
      </c>
      <c r="D171" s="230"/>
      <c r="E171" s="231">
        <v>38.830000000000005</v>
      </c>
      <c r="F171" s="228"/>
      <c r="G171" s="228"/>
      <c r="H171" s="228"/>
      <c r="I171" s="228"/>
      <c r="J171" s="228"/>
      <c r="K171" s="228"/>
      <c r="L171" s="228"/>
      <c r="M171" s="228"/>
      <c r="N171" s="228"/>
      <c r="O171" s="228"/>
      <c r="P171" s="228"/>
      <c r="Q171" s="228"/>
      <c r="R171" s="228"/>
      <c r="S171" s="228"/>
      <c r="T171" s="228"/>
      <c r="U171" s="228"/>
      <c r="V171" s="228"/>
      <c r="W171" s="228"/>
      <c r="X171" s="208"/>
      <c r="Y171" s="208"/>
      <c r="Z171" s="208"/>
      <c r="AA171" s="208"/>
      <c r="AB171" s="208"/>
      <c r="AC171" s="208"/>
      <c r="AD171" s="208"/>
      <c r="AE171" s="208"/>
      <c r="AF171" s="208"/>
      <c r="AG171" s="208" t="s">
        <v>148</v>
      </c>
      <c r="AH171" s="208">
        <v>0</v>
      </c>
      <c r="AI171" s="208"/>
      <c r="AJ171" s="208"/>
      <c r="AK171" s="208"/>
      <c r="AL171" s="208"/>
      <c r="AM171" s="208"/>
      <c r="AN171" s="208"/>
      <c r="AO171" s="208"/>
      <c r="AP171" s="208"/>
      <c r="AQ171" s="208"/>
      <c r="AR171" s="208"/>
      <c r="AS171" s="208"/>
      <c r="AT171" s="208"/>
      <c r="AU171" s="208"/>
      <c r="AV171" s="208"/>
      <c r="AW171" s="208"/>
      <c r="AX171" s="208"/>
      <c r="AY171" s="208"/>
      <c r="AZ171" s="208"/>
      <c r="BA171" s="208"/>
      <c r="BB171" s="208"/>
      <c r="BC171" s="208"/>
      <c r="BD171" s="208"/>
      <c r="BE171" s="208"/>
      <c r="BF171" s="208"/>
      <c r="BG171" s="208"/>
      <c r="BH171" s="208"/>
    </row>
    <row r="172" spans="1:60" outlineLevel="1">
      <c r="A172" s="225"/>
      <c r="B172" s="226"/>
      <c r="C172" s="255" t="s">
        <v>307</v>
      </c>
      <c r="D172" s="230"/>
      <c r="E172" s="231">
        <v>14.96</v>
      </c>
      <c r="F172" s="228"/>
      <c r="G172" s="228"/>
      <c r="H172" s="228"/>
      <c r="I172" s="228"/>
      <c r="J172" s="228"/>
      <c r="K172" s="228"/>
      <c r="L172" s="228"/>
      <c r="M172" s="228"/>
      <c r="N172" s="228"/>
      <c r="O172" s="228"/>
      <c r="P172" s="228"/>
      <c r="Q172" s="228"/>
      <c r="R172" s="228"/>
      <c r="S172" s="228"/>
      <c r="T172" s="228"/>
      <c r="U172" s="228"/>
      <c r="V172" s="228"/>
      <c r="W172" s="228"/>
      <c r="X172" s="208"/>
      <c r="Y172" s="208"/>
      <c r="Z172" s="208"/>
      <c r="AA172" s="208"/>
      <c r="AB172" s="208"/>
      <c r="AC172" s="208"/>
      <c r="AD172" s="208"/>
      <c r="AE172" s="208"/>
      <c r="AF172" s="208"/>
      <c r="AG172" s="208" t="s">
        <v>148</v>
      </c>
      <c r="AH172" s="208">
        <v>0</v>
      </c>
      <c r="AI172" s="208"/>
      <c r="AJ172" s="208"/>
      <c r="AK172" s="208"/>
      <c r="AL172" s="208"/>
      <c r="AM172" s="208"/>
      <c r="AN172" s="208"/>
      <c r="AO172" s="208"/>
      <c r="AP172" s="208"/>
      <c r="AQ172" s="208"/>
      <c r="AR172" s="208"/>
      <c r="AS172" s="208"/>
      <c r="AT172" s="208"/>
      <c r="AU172" s="208"/>
      <c r="AV172" s="208"/>
      <c r="AW172" s="208"/>
      <c r="AX172" s="208"/>
      <c r="AY172" s="208"/>
      <c r="AZ172" s="208"/>
      <c r="BA172" s="208"/>
      <c r="BB172" s="208"/>
      <c r="BC172" s="208"/>
      <c r="BD172" s="208"/>
      <c r="BE172" s="208"/>
      <c r="BF172" s="208"/>
      <c r="BG172" s="208"/>
      <c r="BH172" s="208"/>
    </row>
    <row r="173" spans="1:60" outlineLevel="1">
      <c r="A173" s="225"/>
      <c r="B173" s="226"/>
      <c r="C173" s="255" t="s">
        <v>308</v>
      </c>
      <c r="D173" s="230"/>
      <c r="E173" s="231">
        <v>53.24</v>
      </c>
      <c r="F173" s="228"/>
      <c r="G173" s="228"/>
      <c r="H173" s="228"/>
      <c r="I173" s="228"/>
      <c r="J173" s="228"/>
      <c r="K173" s="228"/>
      <c r="L173" s="228"/>
      <c r="M173" s="228"/>
      <c r="N173" s="228"/>
      <c r="O173" s="228"/>
      <c r="P173" s="228"/>
      <c r="Q173" s="228"/>
      <c r="R173" s="228"/>
      <c r="S173" s="228"/>
      <c r="T173" s="228"/>
      <c r="U173" s="228"/>
      <c r="V173" s="228"/>
      <c r="W173" s="228"/>
      <c r="X173" s="208"/>
      <c r="Y173" s="208"/>
      <c r="Z173" s="208"/>
      <c r="AA173" s="208"/>
      <c r="AB173" s="208"/>
      <c r="AC173" s="208"/>
      <c r="AD173" s="208"/>
      <c r="AE173" s="208"/>
      <c r="AF173" s="208"/>
      <c r="AG173" s="208" t="s">
        <v>148</v>
      </c>
      <c r="AH173" s="208">
        <v>0</v>
      </c>
      <c r="AI173" s="208"/>
      <c r="AJ173" s="208"/>
      <c r="AK173" s="208"/>
      <c r="AL173" s="208"/>
      <c r="AM173" s="208"/>
      <c r="AN173" s="208"/>
      <c r="AO173" s="208"/>
      <c r="AP173" s="208"/>
      <c r="AQ173" s="208"/>
      <c r="AR173" s="208"/>
      <c r="AS173" s="208"/>
      <c r="AT173" s="208"/>
      <c r="AU173" s="208"/>
      <c r="AV173" s="208"/>
      <c r="AW173" s="208"/>
      <c r="AX173" s="208"/>
      <c r="AY173" s="208"/>
      <c r="AZ173" s="208"/>
      <c r="BA173" s="208"/>
      <c r="BB173" s="208"/>
      <c r="BC173" s="208"/>
      <c r="BD173" s="208"/>
      <c r="BE173" s="208"/>
      <c r="BF173" s="208"/>
      <c r="BG173" s="208"/>
      <c r="BH173" s="208"/>
    </row>
    <row r="174" spans="1:60" ht="22.5" outlineLevel="1">
      <c r="A174" s="245">
        <v>56</v>
      </c>
      <c r="B174" s="246" t="s">
        <v>311</v>
      </c>
      <c r="C174" s="253" t="s">
        <v>312</v>
      </c>
      <c r="D174" s="247" t="s">
        <v>138</v>
      </c>
      <c r="E174" s="248">
        <v>4.2730000000000006</v>
      </c>
      <c r="F174" s="249"/>
      <c r="G174" s="250">
        <f>ROUND(E174*F174,2)</f>
        <v>0</v>
      </c>
      <c r="H174" s="229"/>
      <c r="I174" s="228">
        <f>ROUND(E174*H174,2)</f>
        <v>0</v>
      </c>
      <c r="J174" s="229"/>
      <c r="K174" s="228">
        <f>ROUND(E174*J174,2)</f>
        <v>0</v>
      </c>
      <c r="L174" s="228">
        <v>21</v>
      </c>
      <c r="M174" s="228">
        <f>G174*(1+L174/100)</f>
        <v>0</v>
      </c>
      <c r="N174" s="228">
        <v>0</v>
      </c>
      <c r="O174" s="228">
        <f>ROUND(E174*N174,2)</f>
        <v>0</v>
      </c>
      <c r="P174" s="228">
        <v>0</v>
      </c>
      <c r="Q174" s="228">
        <f>ROUND(E174*P174,2)</f>
        <v>0</v>
      </c>
      <c r="R174" s="228"/>
      <c r="S174" s="228" t="s">
        <v>131</v>
      </c>
      <c r="T174" s="228" t="s">
        <v>132</v>
      </c>
      <c r="U174" s="228">
        <v>0</v>
      </c>
      <c r="V174" s="228">
        <f>ROUND(E174*U174,2)</f>
        <v>0</v>
      </c>
      <c r="W174" s="228"/>
      <c r="X174" s="208"/>
      <c r="Y174" s="208"/>
      <c r="Z174" s="208"/>
      <c r="AA174" s="208"/>
      <c r="AB174" s="208"/>
      <c r="AC174" s="208"/>
      <c r="AD174" s="208"/>
      <c r="AE174" s="208"/>
      <c r="AF174" s="208"/>
      <c r="AG174" s="208" t="s">
        <v>221</v>
      </c>
      <c r="AH174" s="208"/>
      <c r="AI174" s="208"/>
      <c r="AJ174" s="208"/>
      <c r="AK174" s="208"/>
      <c r="AL174" s="208"/>
      <c r="AM174" s="208"/>
      <c r="AN174" s="208"/>
      <c r="AO174" s="208"/>
      <c r="AP174" s="208"/>
      <c r="AQ174" s="208"/>
      <c r="AR174" s="208"/>
      <c r="AS174" s="208"/>
      <c r="AT174" s="208"/>
      <c r="AU174" s="208"/>
      <c r="AV174" s="208"/>
      <c r="AW174" s="208"/>
      <c r="AX174" s="208"/>
      <c r="AY174" s="208"/>
      <c r="AZ174" s="208"/>
      <c r="BA174" s="208"/>
      <c r="BB174" s="208"/>
      <c r="BC174" s="208"/>
      <c r="BD174" s="208"/>
      <c r="BE174" s="208"/>
      <c r="BF174" s="208"/>
      <c r="BG174" s="208"/>
      <c r="BH174" s="208"/>
    </row>
    <row r="175" spans="1:60">
      <c r="A175" s="233" t="s">
        <v>126</v>
      </c>
      <c r="B175" s="234" t="s">
        <v>92</v>
      </c>
      <c r="C175" s="252" t="s">
        <v>93</v>
      </c>
      <c r="D175" s="235"/>
      <c r="E175" s="236"/>
      <c r="F175" s="237"/>
      <c r="G175" s="238">
        <f>SUMIF(AG176:AG196,"&lt;&gt;NOR",G176:G196)</f>
        <v>0</v>
      </c>
      <c r="H175" s="232"/>
      <c r="I175" s="232">
        <f>SUM(I176:I196)</f>
        <v>0</v>
      </c>
      <c r="J175" s="232"/>
      <c r="K175" s="232">
        <f>SUM(K176:K196)</f>
        <v>0</v>
      </c>
      <c r="L175" s="232"/>
      <c r="M175" s="232">
        <f>SUM(M176:M196)</f>
        <v>0</v>
      </c>
      <c r="N175" s="232"/>
      <c r="O175" s="232">
        <f>SUM(O176:O196)</f>
        <v>17.29</v>
      </c>
      <c r="P175" s="232"/>
      <c r="Q175" s="232">
        <f>SUM(Q176:Q196)</f>
        <v>32.340000000000003</v>
      </c>
      <c r="R175" s="232"/>
      <c r="S175" s="232"/>
      <c r="T175" s="232"/>
      <c r="U175" s="232"/>
      <c r="V175" s="232">
        <f>SUM(V176:V196)</f>
        <v>0</v>
      </c>
      <c r="W175" s="232"/>
      <c r="AG175" t="s">
        <v>127</v>
      </c>
    </row>
    <row r="176" spans="1:60" ht="22.5" outlineLevel="1">
      <c r="A176" s="239">
        <v>57</v>
      </c>
      <c r="B176" s="240" t="s">
        <v>313</v>
      </c>
      <c r="C176" s="254" t="s">
        <v>314</v>
      </c>
      <c r="D176" s="241" t="s">
        <v>146</v>
      </c>
      <c r="E176" s="242">
        <v>587</v>
      </c>
      <c r="F176" s="243"/>
      <c r="G176" s="244">
        <f>ROUND(E176*F176,2)</f>
        <v>0</v>
      </c>
      <c r="H176" s="229"/>
      <c r="I176" s="228">
        <f>ROUND(E176*H176,2)</f>
        <v>0</v>
      </c>
      <c r="J176" s="229"/>
      <c r="K176" s="228">
        <f>ROUND(E176*J176,2)</f>
        <v>0</v>
      </c>
      <c r="L176" s="228">
        <v>21</v>
      </c>
      <c r="M176" s="228">
        <f>G176*(1+L176/100)</f>
        <v>0</v>
      </c>
      <c r="N176" s="228">
        <v>0</v>
      </c>
      <c r="O176" s="228">
        <f>ROUND(E176*N176,2)</f>
        <v>0</v>
      </c>
      <c r="P176" s="228">
        <v>5.5100000000000003E-2</v>
      </c>
      <c r="Q176" s="228">
        <f>ROUND(E176*P176,2)</f>
        <v>32.340000000000003</v>
      </c>
      <c r="R176" s="228"/>
      <c r="S176" s="228" t="s">
        <v>131</v>
      </c>
      <c r="T176" s="228" t="s">
        <v>132</v>
      </c>
      <c r="U176" s="228">
        <v>0</v>
      </c>
      <c r="V176" s="228">
        <f>ROUND(E176*U176,2)</f>
        <v>0</v>
      </c>
      <c r="W176" s="228"/>
      <c r="X176" s="208"/>
      <c r="Y176" s="208"/>
      <c r="Z176" s="208"/>
      <c r="AA176" s="208"/>
      <c r="AB176" s="208"/>
      <c r="AC176" s="208"/>
      <c r="AD176" s="208"/>
      <c r="AE176" s="208"/>
      <c r="AF176" s="208"/>
      <c r="AG176" s="208" t="s">
        <v>221</v>
      </c>
      <c r="AH176" s="208"/>
      <c r="AI176" s="208"/>
      <c r="AJ176" s="208"/>
      <c r="AK176" s="208"/>
      <c r="AL176" s="208"/>
      <c r="AM176" s="208"/>
      <c r="AN176" s="208"/>
      <c r="AO176" s="208"/>
      <c r="AP176" s="208"/>
      <c r="AQ176" s="208"/>
      <c r="AR176" s="208"/>
      <c r="AS176" s="208"/>
      <c r="AT176" s="208"/>
      <c r="AU176" s="208"/>
      <c r="AV176" s="208"/>
      <c r="AW176" s="208"/>
      <c r="AX176" s="208"/>
      <c r="AY176" s="208"/>
      <c r="AZ176" s="208"/>
      <c r="BA176" s="208"/>
      <c r="BB176" s="208"/>
      <c r="BC176" s="208"/>
      <c r="BD176" s="208"/>
      <c r="BE176" s="208"/>
      <c r="BF176" s="208"/>
      <c r="BG176" s="208"/>
      <c r="BH176" s="208"/>
    </row>
    <row r="177" spans="1:60" outlineLevel="1">
      <c r="A177" s="225"/>
      <c r="B177" s="226"/>
      <c r="C177" s="255" t="s">
        <v>315</v>
      </c>
      <c r="D177" s="230"/>
      <c r="E177" s="231">
        <v>147</v>
      </c>
      <c r="F177" s="228"/>
      <c r="G177" s="228"/>
      <c r="H177" s="228"/>
      <c r="I177" s="228"/>
      <c r="J177" s="228"/>
      <c r="K177" s="228"/>
      <c r="L177" s="228"/>
      <c r="M177" s="228"/>
      <c r="N177" s="228"/>
      <c r="O177" s="228"/>
      <c r="P177" s="228"/>
      <c r="Q177" s="228"/>
      <c r="R177" s="228"/>
      <c r="S177" s="228"/>
      <c r="T177" s="228"/>
      <c r="U177" s="228"/>
      <c r="V177" s="228"/>
      <c r="W177" s="228"/>
      <c r="X177" s="208"/>
      <c r="Y177" s="208"/>
      <c r="Z177" s="208"/>
      <c r="AA177" s="208"/>
      <c r="AB177" s="208"/>
      <c r="AC177" s="208"/>
      <c r="AD177" s="208"/>
      <c r="AE177" s="208"/>
      <c r="AF177" s="208"/>
      <c r="AG177" s="208" t="s">
        <v>148</v>
      </c>
      <c r="AH177" s="208">
        <v>0</v>
      </c>
      <c r="AI177" s="208"/>
      <c r="AJ177" s="208"/>
      <c r="AK177" s="208"/>
      <c r="AL177" s="208"/>
      <c r="AM177" s="208"/>
      <c r="AN177" s="208"/>
      <c r="AO177" s="208"/>
      <c r="AP177" s="208"/>
      <c r="AQ177" s="208"/>
      <c r="AR177" s="208"/>
      <c r="AS177" s="208"/>
      <c r="AT177" s="208"/>
      <c r="AU177" s="208"/>
      <c r="AV177" s="208"/>
      <c r="AW177" s="208"/>
      <c r="AX177" s="208"/>
      <c r="AY177" s="208"/>
      <c r="AZ177" s="208"/>
      <c r="BA177" s="208"/>
      <c r="BB177" s="208"/>
      <c r="BC177" s="208"/>
      <c r="BD177" s="208"/>
      <c r="BE177" s="208"/>
      <c r="BF177" s="208"/>
      <c r="BG177" s="208"/>
      <c r="BH177" s="208"/>
    </row>
    <row r="178" spans="1:60" outlineLevel="1">
      <c r="A178" s="225"/>
      <c r="B178" s="226"/>
      <c r="C178" s="255" t="s">
        <v>316</v>
      </c>
      <c r="D178" s="230"/>
      <c r="E178" s="231">
        <v>160</v>
      </c>
      <c r="F178" s="228"/>
      <c r="G178" s="228"/>
      <c r="H178" s="228"/>
      <c r="I178" s="228"/>
      <c r="J178" s="228"/>
      <c r="K178" s="228"/>
      <c r="L178" s="228"/>
      <c r="M178" s="228"/>
      <c r="N178" s="228"/>
      <c r="O178" s="228"/>
      <c r="P178" s="228"/>
      <c r="Q178" s="228"/>
      <c r="R178" s="228"/>
      <c r="S178" s="228"/>
      <c r="T178" s="228"/>
      <c r="U178" s="228"/>
      <c r="V178" s="228"/>
      <c r="W178" s="228"/>
      <c r="X178" s="208"/>
      <c r="Y178" s="208"/>
      <c r="Z178" s="208"/>
      <c r="AA178" s="208"/>
      <c r="AB178" s="208"/>
      <c r="AC178" s="208"/>
      <c r="AD178" s="208"/>
      <c r="AE178" s="208"/>
      <c r="AF178" s="208"/>
      <c r="AG178" s="208" t="s">
        <v>148</v>
      </c>
      <c r="AH178" s="208">
        <v>0</v>
      </c>
      <c r="AI178" s="208"/>
      <c r="AJ178" s="208"/>
      <c r="AK178" s="208"/>
      <c r="AL178" s="208"/>
      <c r="AM178" s="208"/>
      <c r="AN178" s="208"/>
      <c r="AO178" s="208"/>
      <c r="AP178" s="208"/>
      <c r="AQ178" s="208"/>
      <c r="AR178" s="208"/>
      <c r="AS178" s="208"/>
      <c r="AT178" s="208"/>
      <c r="AU178" s="208"/>
      <c r="AV178" s="208"/>
      <c r="AW178" s="208"/>
      <c r="AX178" s="208"/>
      <c r="AY178" s="208"/>
      <c r="AZ178" s="208"/>
      <c r="BA178" s="208"/>
      <c r="BB178" s="208"/>
      <c r="BC178" s="208"/>
      <c r="BD178" s="208"/>
      <c r="BE178" s="208"/>
      <c r="BF178" s="208"/>
      <c r="BG178" s="208"/>
      <c r="BH178" s="208"/>
    </row>
    <row r="179" spans="1:60" outlineLevel="1">
      <c r="A179" s="225"/>
      <c r="B179" s="226"/>
      <c r="C179" s="255" t="s">
        <v>317</v>
      </c>
      <c r="D179" s="230"/>
      <c r="E179" s="231">
        <v>280</v>
      </c>
      <c r="F179" s="228"/>
      <c r="G179" s="228"/>
      <c r="H179" s="228"/>
      <c r="I179" s="228"/>
      <c r="J179" s="228"/>
      <c r="K179" s="228"/>
      <c r="L179" s="228"/>
      <c r="M179" s="228"/>
      <c r="N179" s="228"/>
      <c r="O179" s="228"/>
      <c r="P179" s="228"/>
      <c r="Q179" s="228"/>
      <c r="R179" s="228"/>
      <c r="S179" s="228"/>
      <c r="T179" s="228"/>
      <c r="U179" s="228"/>
      <c r="V179" s="228"/>
      <c r="W179" s="228"/>
      <c r="X179" s="208"/>
      <c r="Y179" s="208"/>
      <c r="Z179" s="208"/>
      <c r="AA179" s="208"/>
      <c r="AB179" s="208"/>
      <c r="AC179" s="208"/>
      <c r="AD179" s="208"/>
      <c r="AE179" s="208"/>
      <c r="AF179" s="208"/>
      <c r="AG179" s="208" t="s">
        <v>148</v>
      </c>
      <c r="AH179" s="208">
        <v>0</v>
      </c>
      <c r="AI179" s="208"/>
      <c r="AJ179" s="208"/>
      <c r="AK179" s="208"/>
      <c r="AL179" s="208"/>
      <c r="AM179" s="208"/>
      <c r="AN179" s="208"/>
      <c r="AO179" s="208"/>
      <c r="AP179" s="208"/>
      <c r="AQ179" s="208"/>
      <c r="AR179" s="208"/>
      <c r="AS179" s="208"/>
      <c r="AT179" s="208"/>
      <c r="AU179" s="208"/>
      <c r="AV179" s="208"/>
      <c r="AW179" s="208"/>
      <c r="AX179" s="208"/>
      <c r="AY179" s="208"/>
      <c r="AZ179" s="208"/>
      <c r="BA179" s="208"/>
      <c r="BB179" s="208"/>
      <c r="BC179" s="208"/>
      <c r="BD179" s="208"/>
      <c r="BE179" s="208"/>
      <c r="BF179" s="208"/>
      <c r="BG179" s="208"/>
      <c r="BH179" s="208"/>
    </row>
    <row r="180" spans="1:60" outlineLevel="1">
      <c r="A180" s="239">
        <v>58</v>
      </c>
      <c r="B180" s="240" t="s">
        <v>318</v>
      </c>
      <c r="C180" s="254" t="s">
        <v>319</v>
      </c>
      <c r="D180" s="241" t="s">
        <v>146</v>
      </c>
      <c r="E180" s="242">
        <v>559.58000000000004</v>
      </c>
      <c r="F180" s="243"/>
      <c r="G180" s="244">
        <f>ROUND(E180*F180,2)</f>
        <v>0</v>
      </c>
      <c r="H180" s="229"/>
      <c r="I180" s="228">
        <f>ROUND(E180*H180,2)</f>
        <v>0</v>
      </c>
      <c r="J180" s="229"/>
      <c r="K180" s="228">
        <f>ROUND(E180*J180,2)</f>
        <v>0</v>
      </c>
      <c r="L180" s="228">
        <v>21</v>
      </c>
      <c r="M180" s="228">
        <f>G180*(1+L180/100)</f>
        <v>0</v>
      </c>
      <c r="N180" s="228">
        <v>3.0000000000000003E-4</v>
      </c>
      <c r="O180" s="228">
        <f>ROUND(E180*N180,2)</f>
        <v>0.17</v>
      </c>
      <c r="P180" s="228">
        <v>0</v>
      </c>
      <c r="Q180" s="228">
        <f>ROUND(E180*P180,2)</f>
        <v>0</v>
      </c>
      <c r="R180" s="228"/>
      <c r="S180" s="228" t="s">
        <v>131</v>
      </c>
      <c r="T180" s="228" t="s">
        <v>132</v>
      </c>
      <c r="U180" s="228">
        <v>0</v>
      </c>
      <c r="V180" s="228">
        <f>ROUND(E180*U180,2)</f>
        <v>0</v>
      </c>
      <c r="W180" s="228"/>
      <c r="X180" s="208"/>
      <c r="Y180" s="208"/>
      <c r="Z180" s="208"/>
      <c r="AA180" s="208"/>
      <c r="AB180" s="208"/>
      <c r="AC180" s="208"/>
      <c r="AD180" s="208"/>
      <c r="AE180" s="208"/>
      <c r="AF180" s="208"/>
      <c r="AG180" s="208" t="s">
        <v>221</v>
      </c>
      <c r="AH180" s="208"/>
      <c r="AI180" s="208"/>
      <c r="AJ180" s="208"/>
      <c r="AK180" s="208"/>
      <c r="AL180" s="208"/>
      <c r="AM180" s="208"/>
      <c r="AN180" s="208"/>
      <c r="AO180" s="208"/>
      <c r="AP180" s="208"/>
      <c r="AQ180" s="208"/>
      <c r="AR180" s="208"/>
      <c r="AS180" s="208"/>
      <c r="AT180" s="208"/>
      <c r="AU180" s="208"/>
      <c r="AV180" s="208"/>
      <c r="AW180" s="208"/>
      <c r="AX180" s="208"/>
      <c r="AY180" s="208"/>
      <c r="AZ180" s="208"/>
      <c r="BA180" s="208"/>
      <c r="BB180" s="208"/>
      <c r="BC180" s="208"/>
      <c r="BD180" s="208"/>
      <c r="BE180" s="208"/>
      <c r="BF180" s="208"/>
      <c r="BG180" s="208"/>
      <c r="BH180" s="208"/>
    </row>
    <row r="181" spans="1:60" outlineLevel="1">
      <c r="A181" s="225"/>
      <c r="B181" s="226"/>
      <c r="C181" s="255" t="s">
        <v>174</v>
      </c>
      <c r="D181" s="230"/>
      <c r="E181" s="231">
        <v>147.66000000000003</v>
      </c>
      <c r="F181" s="228"/>
      <c r="G181" s="228"/>
      <c r="H181" s="228"/>
      <c r="I181" s="228"/>
      <c r="J181" s="228"/>
      <c r="K181" s="228"/>
      <c r="L181" s="228"/>
      <c r="M181" s="228"/>
      <c r="N181" s="228"/>
      <c r="O181" s="228"/>
      <c r="P181" s="228"/>
      <c r="Q181" s="228"/>
      <c r="R181" s="228"/>
      <c r="S181" s="228"/>
      <c r="T181" s="228"/>
      <c r="U181" s="228"/>
      <c r="V181" s="228"/>
      <c r="W181" s="228"/>
      <c r="X181" s="208"/>
      <c r="Y181" s="208"/>
      <c r="Z181" s="208"/>
      <c r="AA181" s="208"/>
      <c r="AB181" s="208"/>
      <c r="AC181" s="208"/>
      <c r="AD181" s="208"/>
      <c r="AE181" s="208"/>
      <c r="AF181" s="208"/>
      <c r="AG181" s="208" t="s">
        <v>148</v>
      </c>
      <c r="AH181" s="208">
        <v>0</v>
      </c>
      <c r="AI181" s="208"/>
      <c r="AJ181" s="208"/>
      <c r="AK181" s="208"/>
      <c r="AL181" s="208"/>
      <c r="AM181" s="208"/>
      <c r="AN181" s="208"/>
      <c r="AO181" s="208"/>
      <c r="AP181" s="208"/>
      <c r="AQ181" s="208"/>
      <c r="AR181" s="208"/>
      <c r="AS181" s="208"/>
      <c r="AT181" s="208"/>
      <c r="AU181" s="208"/>
      <c r="AV181" s="208"/>
      <c r="AW181" s="208"/>
      <c r="AX181" s="208"/>
      <c r="AY181" s="208"/>
      <c r="AZ181" s="208"/>
      <c r="BA181" s="208"/>
      <c r="BB181" s="208"/>
      <c r="BC181" s="208"/>
      <c r="BD181" s="208"/>
      <c r="BE181" s="208"/>
      <c r="BF181" s="208"/>
      <c r="BG181" s="208"/>
      <c r="BH181" s="208"/>
    </row>
    <row r="182" spans="1:60" outlineLevel="1">
      <c r="A182" s="225"/>
      <c r="B182" s="226"/>
      <c r="C182" s="255" t="s">
        <v>175</v>
      </c>
      <c r="D182" s="230"/>
      <c r="E182" s="231">
        <v>136.35000000000002</v>
      </c>
      <c r="F182" s="228"/>
      <c r="G182" s="228"/>
      <c r="H182" s="228"/>
      <c r="I182" s="228"/>
      <c r="J182" s="228"/>
      <c r="K182" s="228"/>
      <c r="L182" s="228"/>
      <c r="M182" s="228"/>
      <c r="N182" s="228"/>
      <c r="O182" s="228"/>
      <c r="P182" s="228"/>
      <c r="Q182" s="228"/>
      <c r="R182" s="228"/>
      <c r="S182" s="228"/>
      <c r="T182" s="228"/>
      <c r="U182" s="228"/>
      <c r="V182" s="228"/>
      <c r="W182" s="228"/>
      <c r="X182" s="208"/>
      <c r="Y182" s="208"/>
      <c r="Z182" s="208"/>
      <c r="AA182" s="208"/>
      <c r="AB182" s="208"/>
      <c r="AC182" s="208"/>
      <c r="AD182" s="208"/>
      <c r="AE182" s="208"/>
      <c r="AF182" s="208"/>
      <c r="AG182" s="208" t="s">
        <v>148</v>
      </c>
      <c r="AH182" s="208">
        <v>0</v>
      </c>
      <c r="AI182" s="208"/>
      <c r="AJ182" s="208"/>
      <c r="AK182" s="208"/>
      <c r="AL182" s="208"/>
      <c r="AM182" s="208"/>
      <c r="AN182" s="208"/>
      <c r="AO182" s="208"/>
      <c r="AP182" s="208"/>
      <c r="AQ182" s="208"/>
      <c r="AR182" s="208"/>
      <c r="AS182" s="208"/>
      <c r="AT182" s="208"/>
      <c r="AU182" s="208"/>
      <c r="AV182" s="208"/>
      <c r="AW182" s="208"/>
      <c r="AX182" s="208"/>
      <c r="AY182" s="208"/>
      <c r="AZ182" s="208"/>
      <c r="BA182" s="208"/>
      <c r="BB182" s="208"/>
      <c r="BC182" s="208"/>
      <c r="BD182" s="208"/>
      <c r="BE182" s="208"/>
      <c r="BF182" s="208"/>
      <c r="BG182" s="208"/>
      <c r="BH182" s="208"/>
    </row>
    <row r="183" spans="1:60" outlineLevel="1">
      <c r="A183" s="225"/>
      <c r="B183" s="226"/>
      <c r="C183" s="255" t="s">
        <v>176</v>
      </c>
      <c r="D183" s="230"/>
      <c r="E183" s="231">
        <v>275.57000000000005</v>
      </c>
      <c r="F183" s="228"/>
      <c r="G183" s="228"/>
      <c r="H183" s="228"/>
      <c r="I183" s="228"/>
      <c r="J183" s="228"/>
      <c r="K183" s="228"/>
      <c r="L183" s="228"/>
      <c r="M183" s="228"/>
      <c r="N183" s="228"/>
      <c r="O183" s="228"/>
      <c r="P183" s="228"/>
      <c r="Q183" s="228"/>
      <c r="R183" s="228"/>
      <c r="S183" s="228"/>
      <c r="T183" s="228"/>
      <c r="U183" s="228"/>
      <c r="V183" s="228"/>
      <c r="W183" s="228"/>
      <c r="X183" s="208"/>
      <c r="Y183" s="208"/>
      <c r="Z183" s="208"/>
      <c r="AA183" s="208"/>
      <c r="AB183" s="208"/>
      <c r="AC183" s="208"/>
      <c r="AD183" s="208"/>
      <c r="AE183" s="208"/>
      <c r="AF183" s="208"/>
      <c r="AG183" s="208" t="s">
        <v>148</v>
      </c>
      <c r="AH183" s="208">
        <v>0</v>
      </c>
      <c r="AI183" s="208"/>
      <c r="AJ183" s="208"/>
      <c r="AK183" s="208"/>
      <c r="AL183" s="208"/>
      <c r="AM183" s="208"/>
      <c r="AN183" s="208"/>
      <c r="AO183" s="208"/>
      <c r="AP183" s="208"/>
      <c r="AQ183" s="208"/>
      <c r="AR183" s="208"/>
      <c r="AS183" s="208"/>
      <c r="AT183" s="208"/>
      <c r="AU183" s="208"/>
      <c r="AV183" s="208"/>
      <c r="AW183" s="208"/>
      <c r="AX183" s="208"/>
      <c r="AY183" s="208"/>
      <c r="AZ183" s="208"/>
      <c r="BA183" s="208"/>
      <c r="BB183" s="208"/>
      <c r="BC183" s="208"/>
      <c r="BD183" s="208"/>
      <c r="BE183" s="208"/>
      <c r="BF183" s="208"/>
      <c r="BG183" s="208"/>
      <c r="BH183" s="208"/>
    </row>
    <row r="184" spans="1:60" ht="33.75" outlineLevel="1">
      <c r="A184" s="239">
        <v>59</v>
      </c>
      <c r="B184" s="240" t="s">
        <v>320</v>
      </c>
      <c r="C184" s="254" t="s">
        <v>321</v>
      </c>
      <c r="D184" s="241" t="s">
        <v>146</v>
      </c>
      <c r="E184" s="242">
        <v>559.58000000000004</v>
      </c>
      <c r="F184" s="243"/>
      <c r="G184" s="244">
        <f>ROUND(E184*F184,2)</f>
        <v>0</v>
      </c>
      <c r="H184" s="229"/>
      <c r="I184" s="228">
        <f>ROUND(E184*H184,2)</f>
        <v>0</v>
      </c>
      <c r="J184" s="229"/>
      <c r="K184" s="228">
        <f>ROUND(E184*J184,2)</f>
        <v>0</v>
      </c>
      <c r="L184" s="228">
        <v>21</v>
      </c>
      <c r="M184" s="228">
        <f>G184*(1+L184/100)</f>
        <v>0</v>
      </c>
      <c r="N184" s="228">
        <v>3.0000000000000001E-3</v>
      </c>
      <c r="O184" s="228">
        <f>ROUND(E184*N184,2)</f>
        <v>1.68</v>
      </c>
      <c r="P184" s="228">
        <v>0</v>
      </c>
      <c r="Q184" s="228">
        <f>ROUND(E184*P184,2)</f>
        <v>0</v>
      </c>
      <c r="R184" s="228"/>
      <c r="S184" s="228" t="s">
        <v>131</v>
      </c>
      <c r="T184" s="228" t="s">
        <v>132</v>
      </c>
      <c r="U184" s="228">
        <v>0</v>
      </c>
      <c r="V184" s="228">
        <f>ROUND(E184*U184,2)</f>
        <v>0</v>
      </c>
      <c r="W184" s="228"/>
      <c r="X184" s="208"/>
      <c r="Y184" s="208"/>
      <c r="Z184" s="208"/>
      <c r="AA184" s="208"/>
      <c r="AB184" s="208"/>
      <c r="AC184" s="208"/>
      <c r="AD184" s="208"/>
      <c r="AE184" s="208"/>
      <c r="AF184" s="208"/>
      <c r="AG184" s="208" t="s">
        <v>221</v>
      </c>
      <c r="AH184" s="208"/>
      <c r="AI184" s="208"/>
      <c r="AJ184" s="208"/>
      <c r="AK184" s="208"/>
      <c r="AL184" s="208"/>
      <c r="AM184" s="208"/>
      <c r="AN184" s="208"/>
      <c r="AO184" s="208"/>
      <c r="AP184" s="208"/>
      <c r="AQ184" s="208"/>
      <c r="AR184" s="208"/>
      <c r="AS184" s="208"/>
      <c r="AT184" s="208"/>
      <c r="AU184" s="208"/>
      <c r="AV184" s="208"/>
      <c r="AW184" s="208"/>
      <c r="AX184" s="208"/>
      <c r="AY184" s="208"/>
      <c r="AZ184" s="208"/>
      <c r="BA184" s="208"/>
      <c r="BB184" s="208"/>
      <c r="BC184" s="208"/>
      <c r="BD184" s="208"/>
      <c r="BE184" s="208"/>
      <c r="BF184" s="208"/>
      <c r="BG184" s="208"/>
      <c r="BH184" s="208"/>
    </row>
    <row r="185" spans="1:60" outlineLevel="1">
      <c r="A185" s="225"/>
      <c r="B185" s="226"/>
      <c r="C185" s="255" t="s">
        <v>174</v>
      </c>
      <c r="D185" s="230"/>
      <c r="E185" s="231">
        <v>147.66000000000003</v>
      </c>
      <c r="F185" s="228"/>
      <c r="G185" s="228"/>
      <c r="H185" s="228"/>
      <c r="I185" s="228"/>
      <c r="J185" s="228"/>
      <c r="K185" s="228"/>
      <c r="L185" s="228"/>
      <c r="M185" s="228"/>
      <c r="N185" s="228"/>
      <c r="O185" s="228"/>
      <c r="P185" s="228"/>
      <c r="Q185" s="228"/>
      <c r="R185" s="228"/>
      <c r="S185" s="228"/>
      <c r="T185" s="228"/>
      <c r="U185" s="228"/>
      <c r="V185" s="228"/>
      <c r="W185" s="228"/>
      <c r="X185" s="208"/>
      <c r="Y185" s="208"/>
      <c r="Z185" s="208"/>
      <c r="AA185" s="208"/>
      <c r="AB185" s="208"/>
      <c r="AC185" s="208"/>
      <c r="AD185" s="208"/>
      <c r="AE185" s="208"/>
      <c r="AF185" s="208"/>
      <c r="AG185" s="208" t="s">
        <v>148</v>
      </c>
      <c r="AH185" s="208">
        <v>0</v>
      </c>
      <c r="AI185" s="208"/>
      <c r="AJ185" s="208"/>
      <c r="AK185" s="208"/>
      <c r="AL185" s="208"/>
      <c r="AM185" s="208"/>
      <c r="AN185" s="208"/>
      <c r="AO185" s="208"/>
      <c r="AP185" s="208"/>
      <c r="AQ185" s="208"/>
      <c r="AR185" s="208"/>
      <c r="AS185" s="208"/>
      <c r="AT185" s="208"/>
      <c r="AU185" s="208"/>
      <c r="AV185" s="208"/>
      <c r="AW185" s="208"/>
      <c r="AX185" s="208"/>
      <c r="AY185" s="208"/>
      <c r="AZ185" s="208"/>
      <c r="BA185" s="208"/>
      <c r="BB185" s="208"/>
      <c r="BC185" s="208"/>
      <c r="BD185" s="208"/>
      <c r="BE185" s="208"/>
      <c r="BF185" s="208"/>
      <c r="BG185" s="208"/>
      <c r="BH185" s="208"/>
    </row>
    <row r="186" spans="1:60" outlineLevel="1">
      <c r="A186" s="225"/>
      <c r="B186" s="226"/>
      <c r="C186" s="255" t="s">
        <v>175</v>
      </c>
      <c r="D186" s="230"/>
      <c r="E186" s="231">
        <v>136.35000000000002</v>
      </c>
      <c r="F186" s="228"/>
      <c r="G186" s="228"/>
      <c r="H186" s="228"/>
      <c r="I186" s="228"/>
      <c r="J186" s="228"/>
      <c r="K186" s="228"/>
      <c r="L186" s="228"/>
      <c r="M186" s="228"/>
      <c r="N186" s="228"/>
      <c r="O186" s="228"/>
      <c r="P186" s="228"/>
      <c r="Q186" s="228"/>
      <c r="R186" s="228"/>
      <c r="S186" s="228"/>
      <c r="T186" s="228"/>
      <c r="U186" s="228"/>
      <c r="V186" s="228"/>
      <c r="W186" s="228"/>
      <c r="X186" s="208"/>
      <c r="Y186" s="208"/>
      <c r="Z186" s="208"/>
      <c r="AA186" s="208"/>
      <c r="AB186" s="208"/>
      <c r="AC186" s="208"/>
      <c r="AD186" s="208"/>
      <c r="AE186" s="208"/>
      <c r="AF186" s="208"/>
      <c r="AG186" s="208" t="s">
        <v>148</v>
      </c>
      <c r="AH186" s="208">
        <v>0</v>
      </c>
      <c r="AI186" s="208"/>
      <c r="AJ186" s="208"/>
      <c r="AK186" s="208"/>
      <c r="AL186" s="208"/>
      <c r="AM186" s="208"/>
      <c r="AN186" s="208"/>
      <c r="AO186" s="208"/>
      <c r="AP186" s="208"/>
      <c r="AQ186" s="208"/>
      <c r="AR186" s="208"/>
      <c r="AS186" s="208"/>
      <c r="AT186" s="208"/>
      <c r="AU186" s="208"/>
      <c r="AV186" s="208"/>
      <c r="AW186" s="208"/>
      <c r="AX186" s="208"/>
      <c r="AY186" s="208"/>
      <c r="AZ186" s="208"/>
      <c r="BA186" s="208"/>
      <c r="BB186" s="208"/>
      <c r="BC186" s="208"/>
      <c r="BD186" s="208"/>
      <c r="BE186" s="208"/>
      <c r="BF186" s="208"/>
      <c r="BG186" s="208"/>
      <c r="BH186" s="208"/>
    </row>
    <row r="187" spans="1:60" outlineLevel="1">
      <c r="A187" s="225"/>
      <c r="B187" s="226"/>
      <c r="C187" s="255" t="s">
        <v>176</v>
      </c>
      <c r="D187" s="230"/>
      <c r="E187" s="231">
        <v>275.57000000000005</v>
      </c>
      <c r="F187" s="228"/>
      <c r="G187" s="228"/>
      <c r="H187" s="228"/>
      <c r="I187" s="228"/>
      <c r="J187" s="228"/>
      <c r="K187" s="228"/>
      <c r="L187" s="228"/>
      <c r="M187" s="228"/>
      <c r="N187" s="228"/>
      <c r="O187" s="228"/>
      <c r="P187" s="228"/>
      <c r="Q187" s="228"/>
      <c r="R187" s="228"/>
      <c r="S187" s="228"/>
      <c r="T187" s="228"/>
      <c r="U187" s="228"/>
      <c r="V187" s="228"/>
      <c r="W187" s="228"/>
      <c r="X187" s="208"/>
      <c r="Y187" s="208"/>
      <c r="Z187" s="208"/>
      <c r="AA187" s="208"/>
      <c r="AB187" s="208"/>
      <c r="AC187" s="208"/>
      <c r="AD187" s="208"/>
      <c r="AE187" s="208"/>
      <c r="AF187" s="208"/>
      <c r="AG187" s="208" t="s">
        <v>148</v>
      </c>
      <c r="AH187" s="208">
        <v>0</v>
      </c>
      <c r="AI187" s="208"/>
      <c r="AJ187" s="208"/>
      <c r="AK187" s="208"/>
      <c r="AL187" s="208"/>
      <c r="AM187" s="208"/>
      <c r="AN187" s="208"/>
      <c r="AO187" s="208"/>
      <c r="AP187" s="208"/>
      <c r="AQ187" s="208"/>
      <c r="AR187" s="208"/>
      <c r="AS187" s="208"/>
      <c r="AT187" s="208"/>
      <c r="AU187" s="208"/>
      <c r="AV187" s="208"/>
      <c r="AW187" s="208"/>
      <c r="AX187" s="208"/>
      <c r="AY187" s="208"/>
      <c r="AZ187" s="208"/>
      <c r="BA187" s="208"/>
      <c r="BB187" s="208"/>
      <c r="BC187" s="208"/>
      <c r="BD187" s="208"/>
      <c r="BE187" s="208"/>
      <c r="BF187" s="208"/>
      <c r="BG187" s="208"/>
      <c r="BH187" s="208"/>
    </row>
    <row r="188" spans="1:60" outlineLevel="1">
      <c r="A188" s="239">
        <v>60</v>
      </c>
      <c r="B188" s="240" t="s">
        <v>322</v>
      </c>
      <c r="C188" s="254" t="s">
        <v>323</v>
      </c>
      <c r="D188" s="241" t="s">
        <v>146</v>
      </c>
      <c r="E188" s="242">
        <v>559.58000000000004</v>
      </c>
      <c r="F188" s="243"/>
      <c r="G188" s="244">
        <f>ROUND(E188*F188,2)</f>
        <v>0</v>
      </c>
      <c r="H188" s="229"/>
      <c r="I188" s="228">
        <f>ROUND(E188*H188,2)</f>
        <v>0</v>
      </c>
      <c r="J188" s="229"/>
      <c r="K188" s="228">
        <f>ROUND(E188*J188,2)</f>
        <v>0</v>
      </c>
      <c r="L188" s="228">
        <v>21</v>
      </c>
      <c r="M188" s="228">
        <f>G188*(1+L188/100)</f>
        <v>0</v>
      </c>
      <c r="N188" s="228">
        <v>1.9200000000000002E-2</v>
      </c>
      <c r="O188" s="228">
        <f>ROUND(E188*N188,2)</f>
        <v>10.74</v>
      </c>
      <c r="P188" s="228">
        <v>0</v>
      </c>
      <c r="Q188" s="228">
        <f>ROUND(E188*P188,2)</f>
        <v>0</v>
      </c>
      <c r="R188" s="228"/>
      <c r="S188" s="228" t="s">
        <v>141</v>
      </c>
      <c r="T188" s="228" t="s">
        <v>142</v>
      </c>
      <c r="U188" s="228">
        <v>0</v>
      </c>
      <c r="V188" s="228">
        <f>ROUND(E188*U188,2)</f>
        <v>0</v>
      </c>
      <c r="W188" s="228"/>
      <c r="X188" s="208"/>
      <c r="Y188" s="208"/>
      <c r="Z188" s="208"/>
      <c r="AA188" s="208"/>
      <c r="AB188" s="208"/>
      <c r="AC188" s="208"/>
      <c r="AD188" s="208"/>
      <c r="AE188" s="208"/>
      <c r="AF188" s="208"/>
      <c r="AG188" s="208" t="s">
        <v>143</v>
      </c>
      <c r="AH188" s="208"/>
      <c r="AI188" s="208"/>
      <c r="AJ188" s="208"/>
      <c r="AK188" s="208"/>
      <c r="AL188" s="208"/>
      <c r="AM188" s="208"/>
      <c r="AN188" s="208"/>
      <c r="AO188" s="208"/>
      <c r="AP188" s="208"/>
      <c r="AQ188" s="208"/>
      <c r="AR188" s="208"/>
      <c r="AS188" s="208"/>
      <c r="AT188" s="208"/>
      <c r="AU188" s="208"/>
      <c r="AV188" s="208"/>
      <c r="AW188" s="208"/>
      <c r="AX188" s="208"/>
      <c r="AY188" s="208"/>
      <c r="AZ188" s="208"/>
      <c r="BA188" s="208"/>
      <c r="BB188" s="208"/>
      <c r="BC188" s="208"/>
      <c r="BD188" s="208"/>
      <c r="BE188" s="208"/>
      <c r="BF188" s="208"/>
      <c r="BG188" s="208"/>
      <c r="BH188" s="208"/>
    </row>
    <row r="189" spans="1:60" outlineLevel="1">
      <c r="A189" s="225"/>
      <c r="B189" s="226"/>
      <c r="C189" s="255" t="s">
        <v>174</v>
      </c>
      <c r="D189" s="230"/>
      <c r="E189" s="231">
        <v>147.66000000000003</v>
      </c>
      <c r="F189" s="228"/>
      <c r="G189" s="228"/>
      <c r="H189" s="228"/>
      <c r="I189" s="228"/>
      <c r="J189" s="228"/>
      <c r="K189" s="228"/>
      <c r="L189" s="228"/>
      <c r="M189" s="228"/>
      <c r="N189" s="228"/>
      <c r="O189" s="228"/>
      <c r="P189" s="228"/>
      <c r="Q189" s="228"/>
      <c r="R189" s="228"/>
      <c r="S189" s="228"/>
      <c r="T189" s="228"/>
      <c r="U189" s="228"/>
      <c r="V189" s="228"/>
      <c r="W189" s="228"/>
      <c r="X189" s="208"/>
      <c r="Y189" s="208"/>
      <c r="Z189" s="208"/>
      <c r="AA189" s="208"/>
      <c r="AB189" s="208"/>
      <c r="AC189" s="208"/>
      <c r="AD189" s="208"/>
      <c r="AE189" s="208"/>
      <c r="AF189" s="208"/>
      <c r="AG189" s="208" t="s">
        <v>148</v>
      </c>
      <c r="AH189" s="208">
        <v>0</v>
      </c>
      <c r="AI189" s="208"/>
      <c r="AJ189" s="208"/>
      <c r="AK189" s="208"/>
      <c r="AL189" s="208"/>
      <c r="AM189" s="208"/>
      <c r="AN189" s="208"/>
      <c r="AO189" s="208"/>
      <c r="AP189" s="208"/>
      <c r="AQ189" s="208"/>
      <c r="AR189" s="208"/>
      <c r="AS189" s="208"/>
      <c r="AT189" s="208"/>
      <c r="AU189" s="208"/>
      <c r="AV189" s="208"/>
      <c r="AW189" s="208"/>
      <c r="AX189" s="208"/>
      <c r="AY189" s="208"/>
      <c r="AZ189" s="208"/>
      <c r="BA189" s="208"/>
      <c r="BB189" s="208"/>
      <c r="BC189" s="208"/>
      <c r="BD189" s="208"/>
      <c r="BE189" s="208"/>
      <c r="BF189" s="208"/>
      <c r="BG189" s="208"/>
      <c r="BH189" s="208"/>
    </row>
    <row r="190" spans="1:60" outlineLevel="1">
      <c r="A190" s="225"/>
      <c r="B190" s="226"/>
      <c r="C190" s="255" t="s">
        <v>175</v>
      </c>
      <c r="D190" s="230"/>
      <c r="E190" s="231">
        <v>136.35000000000002</v>
      </c>
      <c r="F190" s="228"/>
      <c r="G190" s="228"/>
      <c r="H190" s="228"/>
      <c r="I190" s="228"/>
      <c r="J190" s="228"/>
      <c r="K190" s="228"/>
      <c r="L190" s="228"/>
      <c r="M190" s="228"/>
      <c r="N190" s="228"/>
      <c r="O190" s="228"/>
      <c r="P190" s="228"/>
      <c r="Q190" s="228"/>
      <c r="R190" s="228"/>
      <c r="S190" s="228"/>
      <c r="T190" s="228"/>
      <c r="U190" s="228"/>
      <c r="V190" s="228"/>
      <c r="W190" s="228"/>
      <c r="X190" s="208"/>
      <c r="Y190" s="208"/>
      <c r="Z190" s="208"/>
      <c r="AA190" s="208"/>
      <c r="AB190" s="208"/>
      <c r="AC190" s="208"/>
      <c r="AD190" s="208"/>
      <c r="AE190" s="208"/>
      <c r="AF190" s="208"/>
      <c r="AG190" s="208" t="s">
        <v>148</v>
      </c>
      <c r="AH190" s="208">
        <v>0</v>
      </c>
      <c r="AI190" s="208"/>
      <c r="AJ190" s="208"/>
      <c r="AK190" s="208"/>
      <c r="AL190" s="208"/>
      <c r="AM190" s="208"/>
      <c r="AN190" s="208"/>
      <c r="AO190" s="208"/>
      <c r="AP190" s="208"/>
      <c r="AQ190" s="208"/>
      <c r="AR190" s="208"/>
      <c r="AS190" s="208"/>
      <c r="AT190" s="208"/>
      <c r="AU190" s="208"/>
      <c r="AV190" s="208"/>
      <c r="AW190" s="208"/>
      <c r="AX190" s="208"/>
      <c r="AY190" s="208"/>
      <c r="AZ190" s="208"/>
      <c r="BA190" s="208"/>
      <c r="BB190" s="208"/>
      <c r="BC190" s="208"/>
      <c r="BD190" s="208"/>
      <c r="BE190" s="208"/>
      <c r="BF190" s="208"/>
      <c r="BG190" s="208"/>
      <c r="BH190" s="208"/>
    </row>
    <row r="191" spans="1:60" outlineLevel="1">
      <c r="A191" s="225"/>
      <c r="B191" s="226"/>
      <c r="C191" s="255" t="s">
        <v>176</v>
      </c>
      <c r="D191" s="230"/>
      <c r="E191" s="231">
        <v>275.57000000000005</v>
      </c>
      <c r="F191" s="228"/>
      <c r="G191" s="228"/>
      <c r="H191" s="228"/>
      <c r="I191" s="228"/>
      <c r="J191" s="228"/>
      <c r="K191" s="228"/>
      <c r="L191" s="228"/>
      <c r="M191" s="228"/>
      <c r="N191" s="228"/>
      <c r="O191" s="228"/>
      <c r="P191" s="228"/>
      <c r="Q191" s="228"/>
      <c r="R191" s="228"/>
      <c r="S191" s="228"/>
      <c r="T191" s="228"/>
      <c r="U191" s="228"/>
      <c r="V191" s="228"/>
      <c r="W191" s="228"/>
      <c r="X191" s="208"/>
      <c r="Y191" s="208"/>
      <c r="Z191" s="208"/>
      <c r="AA191" s="208"/>
      <c r="AB191" s="208"/>
      <c r="AC191" s="208"/>
      <c r="AD191" s="208"/>
      <c r="AE191" s="208"/>
      <c r="AF191" s="208"/>
      <c r="AG191" s="208" t="s">
        <v>148</v>
      </c>
      <c r="AH191" s="208">
        <v>0</v>
      </c>
      <c r="AI191" s="208"/>
      <c r="AJ191" s="208"/>
      <c r="AK191" s="208"/>
      <c r="AL191" s="208"/>
      <c r="AM191" s="208"/>
      <c r="AN191" s="208"/>
      <c r="AO191" s="208"/>
      <c r="AP191" s="208"/>
      <c r="AQ191" s="208"/>
      <c r="AR191" s="208"/>
      <c r="AS191" s="208"/>
      <c r="AT191" s="208"/>
      <c r="AU191" s="208"/>
      <c r="AV191" s="208"/>
      <c r="AW191" s="208"/>
      <c r="AX191" s="208"/>
      <c r="AY191" s="208"/>
      <c r="AZ191" s="208"/>
      <c r="BA191" s="208"/>
      <c r="BB191" s="208"/>
      <c r="BC191" s="208"/>
      <c r="BD191" s="208"/>
      <c r="BE191" s="208"/>
      <c r="BF191" s="208"/>
      <c r="BG191" s="208"/>
      <c r="BH191" s="208"/>
    </row>
    <row r="192" spans="1:60" ht="22.5" outlineLevel="1">
      <c r="A192" s="239">
        <v>61</v>
      </c>
      <c r="B192" s="240" t="s">
        <v>324</v>
      </c>
      <c r="C192" s="254" t="s">
        <v>325</v>
      </c>
      <c r="D192" s="241" t="s">
        <v>146</v>
      </c>
      <c r="E192" s="242">
        <v>587</v>
      </c>
      <c r="F192" s="243"/>
      <c r="G192" s="244">
        <f>ROUND(E192*F192,2)</f>
        <v>0</v>
      </c>
      <c r="H192" s="229"/>
      <c r="I192" s="228">
        <f>ROUND(E192*H192,2)</f>
        <v>0</v>
      </c>
      <c r="J192" s="229"/>
      <c r="K192" s="228">
        <f>ROUND(E192*J192,2)</f>
        <v>0</v>
      </c>
      <c r="L192" s="228">
        <v>21</v>
      </c>
      <c r="M192" s="228">
        <f>G192*(1+L192/100)</f>
        <v>0</v>
      </c>
      <c r="N192" s="228">
        <v>8.0000000000000002E-3</v>
      </c>
      <c r="O192" s="228">
        <f>ROUND(E192*N192,2)</f>
        <v>4.7</v>
      </c>
      <c r="P192" s="228">
        <v>0</v>
      </c>
      <c r="Q192" s="228">
        <f>ROUND(E192*P192,2)</f>
        <v>0</v>
      </c>
      <c r="R192" s="228"/>
      <c r="S192" s="228" t="s">
        <v>131</v>
      </c>
      <c r="T192" s="228" t="s">
        <v>132</v>
      </c>
      <c r="U192" s="228">
        <v>0</v>
      </c>
      <c r="V192" s="228">
        <f>ROUND(E192*U192,2)</f>
        <v>0</v>
      </c>
      <c r="W192" s="228"/>
      <c r="X192" s="208"/>
      <c r="Y192" s="208"/>
      <c r="Z192" s="208"/>
      <c r="AA192" s="208"/>
      <c r="AB192" s="208"/>
      <c r="AC192" s="208"/>
      <c r="AD192" s="208"/>
      <c r="AE192" s="208"/>
      <c r="AF192" s="208"/>
      <c r="AG192" s="208" t="s">
        <v>221</v>
      </c>
      <c r="AH192" s="208"/>
      <c r="AI192" s="208"/>
      <c r="AJ192" s="208"/>
      <c r="AK192" s="208"/>
      <c r="AL192" s="208"/>
      <c r="AM192" s="208"/>
      <c r="AN192" s="208"/>
      <c r="AO192" s="208"/>
      <c r="AP192" s="208"/>
      <c r="AQ192" s="208"/>
      <c r="AR192" s="208"/>
      <c r="AS192" s="208"/>
      <c r="AT192" s="208"/>
      <c r="AU192" s="208"/>
      <c r="AV192" s="208"/>
      <c r="AW192" s="208"/>
      <c r="AX192" s="208"/>
      <c r="AY192" s="208"/>
      <c r="AZ192" s="208"/>
      <c r="BA192" s="208"/>
      <c r="BB192" s="208"/>
      <c r="BC192" s="208"/>
      <c r="BD192" s="208"/>
      <c r="BE192" s="208"/>
      <c r="BF192" s="208"/>
      <c r="BG192" s="208"/>
      <c r="BH192" s="208"/>
    </row>
    <row r="193" spans="1:60" outlineLevel="1">
      <c r="A193" s="225"/>
      <c r="B193" s="226"/>
      <c r="C193" s="255" t="s">
        <v>315</v>
      </c>
      <c r="D193" s="230"/>
      <c r="E193" s="231">
        <v>147</v>
      </c>
      <c r="F193" s="228"/>
      <c r="G193" s="228"/>
      <c r="H193" s="228"/>
      <c r="I193" s="228"/>
      <c r="J193" s="228"/>
      <c r="K193" s="228"/>
      <c r="L193" s="228"/>
      <c r="M193" s="228"/>
      <c r="N193" s="228"/>
      <c r="O193" s="228"/>
      <c r="P193" s="228"/>
      <c r="Q193" s="228"/>
      <c r="R193" s="228"/>
      <c r="S193" s="228"/>
      <c r="T193" s="228"/>
      <c r="U193" s="228"/>
      <c r="V193" s="228"/>
      <c r="W193" s="228"/>
      <c r="X193" s="208"/>
      <c r="Y193" s="208"/>
      <c r="Z193" s="208"/>
      <c r="AA193" s="208"/>
      <c r="AB193" s="208"/>
      <c r="AC193" s="208"/>
      <c r="AD193" s="208"/>
      <c r="AE193" s="208"/>
      <c r="AF193" s="208"/>
      <c r="AG193" s="208" t="s">
        <v>148</v>
      </c>
      <c r="AH193" s="208">
        <v>0</v>
      </c>
      <c r="AI193" s="208"/>
      <c r="AJ193" s="208"/>
      <c r="AK193" s="208"/>
      <c r="AL193" s="208"/>
      <c r="AM193" s="208"/>
      <c r="AN193" s="208"/>
      <c r="AO193" s="208"/>
      <c r="AP193" s="208"/>
      <c r="AQ193" s="208"/>
      <c r="AR193" s="208"/>
      <c r="AS193" s="208"/>
      <c r="AT193" s="208"/>
      <c r="AU193" s="208"/>
      <c r="AV193" s="208"/>
      <c r="AW193" s="208"/>
      <c r="AX193" s="208"/>
      <c r="AY193" s="208"/>
      <c r="AZ193" s="208"/>
      <c r="BA193" s="208"/>
      <c r="BB193" s="208"/>
      <c r="BC193" s="208"/>
      <c r="BD193" s="208"/>
      <c r="BE193" s="208"/>
      <c r="BF193" s="208"/>
      <c r="BG193" s="208"/>
      <c r="BH193" s="208"/>
    </row>
    <row r="194" spans="1:60" outlineLevel="1">
      <c r="A194" s="225"/>
      <c r="B194" s="226"/>
      <c r="C194" s="255" t="s">
        <v>316</v>
      </c>
      <c r="D194" s="230"/>
      <c r="E194" s="231">
        <v>160</v>
      </c>
      <c r="F194" s="228"/>
      <c r="G194" s="228"/>
      <c r="H194" s="228"/>
      <c r="I194" s="228"/>
      <c r="J194" s="228"/>
      <c r="K194" s="228"/>
      <c r="L194" s="228"/>
      <c r="M194" s="228"/>
      <c r="N194" s="228"/>
      <c r="O194" s="228"/>
      <c r="P194" s="228"/>
      <c r="Q194" s="228"/>
      <c r="R194" s="228"/>
      <c r="S194" s="228"/>
      <c r="T194" s="228"/>
      <c r="U194" s="228"/>
      <c r="V194" s="228"/>
      <c r="W194" s="228"/>
      <c r="X194" s="208"/>
      <c r="Y194" s="208"/>
      <c r="Z194" s="208"/>
      <c r="AA194" s="208"/>
      <c r="AB194" s="208"/>
      <c r="AC194" s="208"/>
      <c r="AD194" s="208"/>
      <c r="AE194" s="208"/>
      <c r="AF194" s="208"/>
      <c r="AG194" s="208" t="s">
        <v>148</v>
      </c>
      <c r="AH194" s="208">
        <v>0</v>
      </c>
      <c r="AI194" s="208"/>
      <c r="AJ194" s="208"/>
      <c r="AK194" s="208"/>
      <c r="AL194" s="208"/>
      <c r="AM194" s="208"/>
      <c r="AN194" s="208"/>
      <c r="AO194" s="208"/>
      <c r="AP194" s="208"/>
      <c r="AQ194" s="208"/>
      <c r="AR194" s="208"/>
      <c r="AS194" s="208"/>
      <c r="AT194" s="208"/>
      <c r="AU194" s="208"/>
      <c r="AV194" s="208"/>
      <c r="AW194" s="208"/>
      <c r="AX194" s="208"/>
      <c r="AY194" s="208"/>
      <c r="AZ194" s="208"/>
      <c r="BA194" s="208"/>
      <c r="BB194" s="208"/>
      <c r="BC194" s="208"/>
      <c r="BD194" s="208"/>
      <c r="BE194" s="208"/>
      <c r="BF194" s="208"/>
      <c r="BG194" s="208"/>
      <c r="BH194" s="208"/>
    </row>
    <row r="195" spans="1:60" outlineLevel="1">
      <c r="A195" s="225"/>
      <c r="B195" s="226"/>
      <c r="C195" s="255" t="s">
        <v>317</v>
      </c>
      <c r="D195" s="230"/>
      <c r="E195" s="231">
        <v>280</v>
      </c>
      <c r="F195" s="228"/>
      <c r="G195" s="228"/>
      <c r="H195" s="228"/>
      <c r="I195" s="228"/>
      <c r="J195" s="228"/>
      <c r="K195" s="228"/>
      <c r="L195" s="228"/>
      <c r="M195" s="228"/>
      <c r="N195" s="228"/>
      <c r="O195" s="228"/>
      <c r="P195" s="228"/>
      <c r="Q195" s="228"/>
      <c r="R195" s="228"/>
      <c r="S195" s="228"/>
      <c r="T195" s="228"/>
      <c r="U195" s="228"/>
      <c r="V195" s="228"/>
      <c r="W195" s="228"/>
      <c r="X195" s="208"/>
      <c r="Y195" s="208"/>
      <c r="Z195" s="208"/>
      <c r="AA195" s="208"/>
      <c r="AB195" s="208"/>
      <c r="AC195" s="208"/>
      <c r="AD195" s="208"/>
      <c r="AE195" s="208"/>
      <c r="AF195" s="208"/>
      <c r="AG195" s="208" t="s">
        <v>148</v>
      </c>
      <c r="AH195" s="208">
        <v>0</v>
      </c>
      <c r="AI195" s="208"/>
      <c r="AJ195" s="208"/>
      <c r="AK195" s="208"/>
      <c r="AL195" s="208"/>
      <c r="AM195" s="208"/>
      <c r="AN195" s="208"/>
      <c r="AO195" s="208"/>
      <c r="AP195" s="208"/>
      <c r="AQ195" s="208"/>
      <c r="AR195" s="208"/>
      <c r="AS195" s="208"/>
      <c r="AT195" s="208"/>
      <c r="AU195" s="208"/>
      <c r="AV195" s="208"/>
      <c r="AW195" s="208"/>
      <c r="AX195" s="208"/>
      <c r="AY195" s="208"/>
      <c r="AZ195" s="208"/>
      <c r="BA195" s="208"/>
      <c r="BB195" s="208"/>
      <c r="BC195" s="208"/>
      <c r="BD195" s="208"/>
      <c r="BE195" s="208"/>
      <c r="BF195" s="208"/>
      <c r="BG195" s="208"/>
      <c r="BH195" s="208"/>
    </row>
    <row r="196" spans="1:60" ht="22.5" outlineLevel="1">
      <c r="A196" s="245">
        <v>62</v>
      </c>
      <c r="B196" s="246" t="s">
        <v>326</v>
      </c>
      <c r="C196" s="253" t="s">
        <v>327</v>
      </c>
      <c r="D196" s="247" t="s">
        <v>138</v>
      </c>
      <c r="E196" s="248">
        <v>17.161000000000001</v>
      </c>
      <c r="F196" s="249"/>
      <c r="G196" s="250">
        <f>ROUND(E196*F196,2)</f>
        <v>0</v>
      </c>
      <c r="H196" s="229"/>
      <c r="I196" s="228">
        <f>ROUND(E196*H196,2)</f>
        <v>0</v>
      </c>
      <c r="J196" s="229"/>
      <c r="K196" s="228">
        <f>ROUND(E196*J196,2)</f>
        <v>0</v>
      </c>
      <c r="L196" s="228">
        <v>21</v>
      </c>
      <c r="M196" s="228">
        <f>G196*(1+L196/100)</f>
        <v>0</v>
      </c>
      <c r="N196" s="228">
        <v>0</v>
      </c>
      <c r="O196" s="228">
        <f>ROUND(E196*N196,2)</f>
        <v>0</v>
      </c>
      <c r="P196" s="228">
        <v>0</v>
      </c>
      <c r="Q196" s="228">
        <f>ROUND(E196*P196,2)</f>
        <v>0</v>
      </c>
      <c r="R196" s="228"/>
      <c r="S196" s="228" t="s">
        <v>131</v>
      </c>
      <c r="T196" s="228" t="s">
        <v>132</v>
      </c>
      <c r="U196" s="228">
        <v>0</v>
      </c>
      <c r="V196" s="228">
        <f>ROUND(E196*U196,2)</f>
        <v>0</v>
      </c>
      <c r="W196" s="228"/>
      <c r="X196" s="208"/>
      <c r="Y196" s="208"/>
      <c r="Z196" s="208"/>
      <c r="AA196" s="208"/>
      <c r="AB196" s="208"/>
      <c r="AC196" s="208"/>
      <c r="AD196" s="208"/>
      <c r="AE196" s="208"/>
      <c r="AF196" s="208"/>
      <c r="AG196" s="208" t="s">
        <v>221</v>
      </c>
      <c r="AH196" s="208"/>
      <c r="AI196" s="208"/>
      <c r="AJ196" s="208"/>
      <c r="AK196" s="208"/>
      <c r="AL196" s="208"/>
      <c r="AM196" s="208"/>
      <c r="AN196" s="208"/>
      <c r="AO196" s="208"/>
      <c r="AP196" s="208"/>
      <c r="AQ196" s="208"/>
      <c r="AR196" s="208"/>
      <c r="AS196" s="208"/>
      <c r="AT196" s="208"/>
      <c r="AU196" s="208"/>
      <c r="AV196" s="208"/>
      <c r="AW196" s="208"/>
      <c r="AX196" s="208"/>
      <c r="AY196" s="208"/>
      <c r="AZ196" s="208"/>
      <c r="BA196" s="208"/>
      <c r="BB196" s="208"/>
      <c r="BC196" s="208"/>
      <c r="BD196" s="208"/>
      <c r="BE196" s="208"/>
      <c r="BF196" s="208"/>
      <c r="BG196" s="208"/>
      <c r="BH196" s="208"/>
    </row>
    <row r="197" spans="1:60">
      <c r="A197" s="233" t="s">
        <v>126</v>
      </c>
      <c r="B197" s="234" t="s">
        <v>94</v>
      </c>
      <c r="C197" s="252" t="s">
        <v>95</v>
      </c>
      <c r="D197" s="235"/>
      <c r="E197" s="236"/>
      <c r="F197" s="237"/>
      <c r="G197" s="238">
        <f>SUMIF(AG198:AG210,"&lt;&gt;NOR",G198:G210)</f>
        <v>0</v>
      </c>
      <c r="H197" s="232"/>
      <c r="I197" s="232">
        <f>SUM(I198:I210)</f>
        <v>0</v>
      </c>
      <c r="J197" s="232"/>
      <c r="K197" s="232">
        <f>SUM(K198:K210)</f>
        <v>0</v>
      </c>
      <c r="L197" s="232"/>
      <c r="M197" s="232">
        <f>SUM(M198:M210)</f>
        <v>0</v>
      </c>
      <c r="N197" s="232"/>
      <c r="O197" s="232">
        <f>SUM(O198:O210)</f>
        <v>0.24000000000000002</v>
      </c>
      <c r="P197" s="232"/>
      <c r="Q197" s="232">
        <f>SUM(Q198:Q210)</f>
        <v>0</v>
      </c>
      <c r="R197" s="232"/>
      <c r="S197" s="232"/>
      <c r="T197" s="232"/>
      <c r="U197" s="232"/>
      <c r="V197" s="232">
        <f>SUM(V198:V210)</f>
        <v>0</v>
      </c>
      <c r="W197" s="232"/>
      <c r="AG197" t="s">
        <v>127</v>
      </c>
    </row>
    <row r="198" spans="1:60" ht="22.5" outlineLevel="1">
      <c r="A198" s="239">
        <v>63</v>
      </c>
      <c r="B198" s="240" t="s">
        <v>328</v>
      </c>
      <c r="C198" s="254" t="s">
        <v>329</v>
      </c>
      <c r="D198" s="241" t="s">
        <v>146</v>
      </c>
      <c r="E198" s="242">
        <v>827.98</v>
      </c>
      <c r="F198" s="243"/>
      <c r="G198" s="244">
        <f>ROUND(E198*F198,2)</f>
        <v>0</v>
      </c>
      <c r="H198" s="229"/>
      <c r="I198" s="228">
        <f>ROUND(E198*H198,2)</f>
        <v>0</v>
      </c>
      <c r="J198" s="229"/>
      <c r="K198" s="228">
        <f>ROUND(E198*J198,2)</f>
        <v>0</v>
      </c>
      <c r="L198" s="228">
        <v>21</v>
      </c>
      <c r="M198" s="228">
        <f>G198*(1+L198/100)</f>
        <v>0</v>
      </c>
      <c r="N198" s="228">
        <v>2.1000000000000001E-4</v>
      </c>
      <c r="O198" s="228">
        <f>ROUND(E198*N198,2)</f>
        <v>0.17</v>
      </c>
      <c r="P198" s="228">
        <v>0</v>
      </c>
      <c r="Q198" s="228">
        <f>ROUND(E198*P198,2)</f>
        <v>0</v>
      </c>
      <c r="R198" s="228"/>
      <c r="S198" s="228" t="s">
        <v>131</v>
      </c>
      <c r="T198" s="228" t="s">
        <v>132</v>
      </c>
      <c r="U198" s="228">
        <v>0</v>
      </c>
      <c r="V198" s="228">
        <f>ROUND(E198*U198,2)</f>
        <v>0</v>
      </c>
      <c r="W198" s="228"/>
      <c r="X198" s="208"/>
      <c r="Y198" s="208"/>
      <c r="Z198" s="208"/>
      <c r="AA198" s="208"/>
      <c r="AB198" s="208"/>
      <c r="AC198" s="208"/>
      <c r="AD198" s="208"/>
      <c r="AE198" s="208"/>
      <c r="AF198" s="208"/>
      <c r="AG198" s="208" t="s">
        <v>221</v>
      </c>
      <c r="AH198" s="208"/>
      <c r="AI198" s="208"/>
      <c r="AJ198" s="208"/>
      <c r="AK198" s="208"/>
      <c r="AL198" s="208"/>
      <c r="AM198" s="208"/>
      <c r="AN198" s="208"/>
      <c r="AO198" s="208"/>
      <c r="AP198" s="208"/>
      <c r="AQ198" s="208"/>
      <c r="AR198" s="208"/>
      <c r="AS198" s="208"/>
      <c r="AT198" s="208"/>
      <c r="AU198" s="208"/>
      <c r="AV198" s="208"/>
      <c r="AW198" s="208"/>
      <c r="AX198" s="208"/>
      <c r="AY198" s="208"/>
      <c r="AZ198" s="208"/>
      <c r="BA198" s="208"/>
      <c r="BB198" s="208"/>
      <c r="BC198" s="208"/>
      <c r="BD198" s="208"/>
      <c r="BE198" s="208"/>
      <c r="BF198" s="208"/>
      <c r="BG198" s="208"/>
      <c r="BH198" s="208"/>
    </row>
    <row r="199" spans="1:60" outlineLevel="1">
      <c r="A199" s="225"/>
      <c r="B199" s="226"/>
      <c r="C199" s="255" t="s">
        <v>174</v>
      </c>
      <c r="D199" s="230"/>
      <c r="E199" s="231">
        <v>147.66000000000003</v>
      </c>
      <c r="F199" s="228"/>
      <c r="G199" s="228"/>
      <c r="H199" s="228"/>
      <c r="I199" s="228"/>
      <c r="J199" s="228"/>
      <c r="K199" s="228"/>
      <c r="L199" s="228"/>
      <c r="M199" s="228"/>
      <c r="N199" s="228"/>
      <c r="O199" s="228"/>
      <c r="P199" s="228"/>
      <c r="Q199" s="228"/>
      <c r="R199" s="228"/>
      <c r="S199" s="228"/>
      <c r="T199" s="228"/>
      <c r="U199" s="228"/>
      <c r="V199" s="228"/>
      <c r="W199" s="228"/>
      <c r="X199" s="208"/>
      <c r="Y199" s="208"/>
      <c r="Z199" s="208"/>
      <c r="AA199" s="208"/>
      <c r="AB199" s="208"/>
      <c r="AC199" s="208"/>
      <c r="AD199" s="208"/>
      <c r="AE199" s="208"/>
      <c r="AF199" s="208"/>
      <c r="AG199" s="208" t="s">
        <v>148</v>
      </c>
      <c r="AH199" s="208">
        <v>0</v>
      </c>
      <c r="AI199" s="208"/>
      <c r="AJ199" s="208"/>
      <c r="AK199" s="208"/>
      <c r="AL199" s="208"/>
      <c r="AM199" s="208"/>
      <c r="AN199" s="208"/>
      <c r="AO199" s="208"/>
      <c r="AP199" s="208"/>
      <c r="AQ199" s="208"/>
      <c r="AR199" s="208"/>
      <c r="AS199" s="208"/>
      <c r="AT199" s="208"/>
      <c r="AU199" s="208"/>
      <c r="AV199" s="208"/>
      <c r="AW199" s="208"/>
      <c r="AX199" s="208"/>
      <c r="AY199" s="208"/>
      <c r="AZ199" s="208"/>
      <c r="BA199" s="208"/>
      <c r="BB199" s="208"/>
      <c r="BC199" s="208"/>
      <c r="BD199" s="208"/>
      <c r="BE199" s="208"/>
      <c r="BF199" s="208"/>
      <c r="BG199" s="208"/>
      <c r="BH199" s="208"/>
    </row>
    <row r="200" spans="1:60" outlineLevel="1">
      <c r="A200" s="225"/>
      <c r="B200" s="226"/>
      <c r="C200" s="255" t="s">
        <v>175</v>
      </c>
      <c r="D200" s="230"/>
      <c r="E200" s="231">
        <v>136.35000000000002</v>
      </c>
      <c r="F200" s="228"/>
      <c r="G200" s="228"/>
      <c r="H200" s="228"/>
      <c r="I200" s="228"/>
      <c r="J200" s="228"/>
      <c r="K200" s="228"/>
      <c r="L200" s="228"/>
      <c r="M200" s="228"/>
      <c r="N200" s="228"/>
      <c r="O200" s="228"/>
      <c r="P200" s="228"/>
      <c r="Q200" s="228"/>
      <c r="R200" s="228"/>
      <c r="S200" s="228"/>
      <c r="T200" s="228"/>
      <c r="U200" s="228"/>
      <c r="V200" s="228"/>
      <c r="W200" s="228"/>
      <c r="X200" s="208"/>
      <c r="Y200" s="208"/>
      <c r="Z200" s="208"/>
      <c r="AA200" s="208"/>
      <c r="AB200" s="208"/>
      <c r="AC200" s="208"/>
      <c r="AD200" s="208"/>
      <c r="AE200" s="208"/>
      <c r="AF200" s="208"/>
      <c r="AG200" s="208" t="s">
        <v>148</v>
      </c>
      <c r="AH200" s="208">
        <v>0</v>
      </c>
      <c r="AI200" s="208"/>
      <c r="AJ200" s="208"/>
      <c r="AK200" s="208"/>
      <c r="AL200" s="208"/>
      <c r="AM200" s="208"/>
      <c r="AN200" s="208"/>
      <c r="AO200" s="208"/>
      <c r="AP200" s="208"/>
      <c r="AQ200" s="208"/>
      <c r="AR200" s="208"/>
      <c r="AS200" s="208"/>
      <c r="AT200" s="208"/>
      <c r="AU200" s="208"/>
      <c r="AV200" s="208"/>
      <c r="AW200" s="208"/>
      <c r="AX200" s="208"/>
      <c r="AY200" s="208"/>
      <c r="AZ200" s="208"/>
      <c r="BA200" s="208"/>
      <c r="BB200" s="208"/>
      <c r="BC200" s="208"/>
      <c r="BD200" s="208"/>
      <c r="BE200" s="208"/>
      <c r="BF200" s="208"/>
      <c r="BG200" s="208"/>
      <c r="BH200" s="208"/>
    </row>
    <row r="201" spans="1:60" outlineLevel="1">
      <c r="A201" s="225"/>
      <c r="B201" s="226"/>
      <c r="C201" s="255" t="s">
        <v>176</v>
      </c>
      <c r="D201" s="230"/>
      <c r="E201" s="231">
        <v>275.57000000000005</v>
      </c>
      <c r="F201" s="228"/>
      <c r="G201" s="228"/>
      <c r="H201" s="228"/>
      <c r="I201" s="228"/>
      <c r="J201" s="228"/>
      <c r="K201" s="228"/>
      <c r="L201" s="228"/>
      <c r="M201" s="228"/>
      <c r="N201" s="228"/>
      <c r="O201" s="228"/>
      <c r="P201" s="228"/>
      <c r="Q201" s="228"/>
      <c r="R201" s="228"/>
      <c r="S201" s="228"/>
      <c r="T201" s="228"/>
      <c r="U201" s="228"/>
      <c r="V201" s="228"/>
      <c r="W201" s="228"/>
      <c r="X201" s="208"/>
      <c r="Y201" s="208"/>
      <c r="Z201" s="208"/>
      <c r="AA201" s="208"/>
      <c r="AB201" s="208"/>
      <c r="AC201" s="208"/>
      <c r="AD201" s="208"/>
      <c r="AE201" s="208"/>
      <c r="AF201" s="208"/>
      <c r="AG201" s="208" t="s">
        <v>148</v>
      </c>
      <c r="AH201" s="208">
        <v>0</v>
      </c>
      <c r="AI201" s="208"/>
      <c r="AJ201" s="208"/>
      <c r="AK201" s="208"/>
      <c r="AL201" s="208"/>
      <c r="AM201" s="208"/>
      <c r="AN201" s="208"/>
      <c r="AO201" s="208"/>
      <c r="AP201" s="208"/>
      <c r="AQ201" s="208"/>
      <c r="AR201" s="208"/>
      <c r="AS201" s="208"/>
      <c r="AT201" s="208"/>
      <c r="AU201" s="208"/>
      <c r="AV201" s="208"/>
      <c r="AW201" s="208"/>
      <c r="AX201" s="208"/>
      <c r="AY201" s="208"/>
      <c r="AZ201" s="208"/>
      <c r="BA201" s="208"/>
      <c r="BB201" s="208"/>
      <c r="BC201" s="208"/>
      <c r="BD201" s="208"/>
      <c r="BE201" s="208"/>
      <c r="BF201" s="208"/>
      <c r="BG201" s="208"/>
      <c r="BH201" s="208"/>
    </row>
    <row r="202" spans="1:60" outlineLevel="1">
      <c r="A202" s="225"/>
      <c r="B202" s="226"/>
      <c r="C202" s="255" t="s">
        <v>237</v>
      </c>
      <c r="D202" s="230"/>
      <c r="E202" s="231">
        <v>129.80000000000001</v>
      </c>
      <c r="F202" s="228"/>
      <c r="G202" s="228"/>
      <c r="H202" s="228"/>
      <c r="I202" s="228"/>
      <c r="J202" s="228"/>
      <c r="K202" s="228"/>
      <c r="L202" s="228"/>
      <c r="M202" s="228"/>
      <c r="N202" s="228"/>
      <c r="O202" s="228"/>
      <c r="P202" s="228"/>
      <c r="Q202" s="228"/>
      <c r="R202" s="228"/>
      <c r="S202" s="228"/>
      <c r="T202" s="228"/>
      <c r="U202" s="228"/>
      <c r="V202" s="228"/>
      <c r="W202" s="228"/>
      <c r="X202" s="208"/>
      <c r="Y202" s="208"/>
      <c r="Z202" s="208"/>
      <c r="AA202" s="208"/>
      <c r="AB202" s="208"/>
      <c r="AC202" s="208"/>
      <c r="AD202" s="208"/>
      <c r="AE202" s="208"/>
      <c r="AF202" s="208"/>
      <c r="AG202" s="208" t="s">
        <v>148</v>
      </c>
      <c r="AH202" s="208">
        <v>0</v>
      </c>
      <c r="AI202" s="208"/>
      <c r="AJ202" s="208"/>
      <c r="AK202" s="208"/>
      <c r="AL202" s="208"/>
      <c r="AM202" s="208"/>
      <c r="AN202" s="208"/>
      <c r="AO202" s="208"/>
      <c r="AP202" s="208"/>
      <c r="AQ202" s="208"/>
      <c r="AR202" s="208"/>
      <c r="AS202" s="208"/>
      <c r="AT202" s="208"/>
      <c r="AU202" s="208"/>
      <c r="AV202" s="208"/>
      <c r="AW202" s="208"/>
      <c r="AX202" s="208"/>
      <c r="AY202" s="208"/>
      <c r="AZ202" s="208"/>
      <c r="BA202" s="208"/>
      <c r="BB202" s="208"/>
      <c r="BC202" s="208"/>
      <c r="BD202" s="208"/>
      <c r="BE202" s="208"/>
      <c r="BF202" s="208"/>
      <c r="BG202" s="208"/>
      <c r="BH202" s="208"/>
    </row>
    <row r="203" spans="1:60" outlineLevel="1">
      <c r="A203" s="225"/>
      <c r="B203" s="226"/>
      <c r="C203" s="255" t="s">
        <v>238</v>
      </c>
      <c r="D203" s="230"/>
      <c r="E203" s="231">
        <v>38.5</v>
      </c>
      <c r="F203" s="228"/>
      <c r="G203" s="228"/>
      <c r="H203" s="228"/>
      <c r="I203" s="228"/>
      <c r="J203" s="228"/>
      <c r="K203" s="228"/>
      <c r="L203" s="228"/>
      <c r="M203" s="228"/>
      <c r="N203" s="228"/>
      <c r="O203" s="228"/>
      <c r="P203" s="228"/>
      <c r="Q203" s="228"/>
      <c r="R203" s="228"/>
      <c r="S203" s="228"/>
      <c r="T203" s="228"/>
      <c r="U203" s="228"/>
      <c r="V203" s="228"/>
      <c r="W203" s="228"/>
      <c r="X203" s="208"/>
      <c r="Y203" s="208"/>
      <c r="Z203" s="208"/>
      <c r="AA203" s="208"/>
      <c r="AB203" s="208"/>
      <c r="AC203" s="208"/>
      <c r="AD203" s="208"/>
      <c r="AE203" s="208"/>
      <c r="AF203" s="208"/>
      <c r="AG203" s="208" t="s">
        <v>148</v>
      </c>
      <c r="AH203" s="208">
        <v>0</v>
      </c>
      <c r="AI203" s="208"/>
      <c r="AJ203" s="208"/>
      <c r="AK203" s="208"/>
      <c r="AL203" s="208"/>
      <c r="AM203" s="208"/>
      <c r="AN203" s="208"/>
      <c r="AO203" s="208"/>
      <c r="AP203" s="208"/>
      <c r="AQ203" s="208"/>
      <c r="AR203" s="208"/>
      <c r="AS203" s="208"/>
      <c r="AT203" s="208"/>
      <c r="AU203" s="208"/>
      <c r="AV203" s="208"/>
      <c r="AW203" s="208"/>
      <c r="AX203" s="208"/>
      <c r="AY203" s="208"/>
      <c r="AZ203" s="208"/>
      <c r="BA203" s="208"/>
      <c r="BB203" s="208"/>
      <c r="BC203" s="208"/>
      <c r="BD203" s="208"/>
      <c r="BE203" s="208"/>
      <c r="BF203" s="208"/>
      <c r="BG203" s="208"/>
      <c r="BH203" s="208"/>
    </row>
    <row r="204" spans="1:60" outlineLevel="1">
      <c r="A204" s="225"/>
      <c r="B204" s="226"/>
      <c r="C204" s="255" t="s">
        <v>228</v>
      </c>
      <c r="D204" s="230"/>
      <c r="E204" s="231">
        <v>47.300000000000004</v>
      </c>
      <c r="F204" s="228"/>
      <c r="G204" s="228"/>
      <c r="H204" s="228"/>
      <c r="I204" s="228"/>
      <c r="J204" s="228"/>
      <c r="K204" s="228"/>
      <c r="L204" s="228"/>
      <c r="M204" s="228"/>
      <c r="N204" s="228"/>
      <c r="O204" s="228"/>
      <c r="P204" s="228"/>
      <c r="Q204" s="228"/>
      <c r="R204" s="228"/>
      <c r="S204" s="228"/>
      <c r="T204" s="228"/>
      <c r="U204" s="228"/>
      <c r="V204" s="228"/>
      <c r="W204" s="228"/>
      <c r="X204" s="208"/>
      <c r="Y204" s="208"/>
      <c r="Z204" s="208"/>
      <c r="AA204" s="208"/>
      <c r="AB204" s="208"/>
      <c r="AC204" s="208"/>
      <c r="AD204" s="208"/>
      <c r="AE204" s="208"/>
      <c r="AF204" s="208"/>
      <c r="AG204" s="208" t="s">
        <v>148</v>
      </c>
      <c r="AH204" s="208">
        <v>0</v>
      </c>
      <c r="AI204" s="208"/>
      <c r="AJ204" s="208"/>
      <c r="AK204" s="208"/>
      <c r="AL204" s="208"/>
      <c r="AM204" s="208"/>
      <c r="AN204" s="208"/>
      <c r="AO204" s="208"/>
      <c r="AP204" s="208"/>
      <c r="AQ204" s="208"/>
      <c r="AR204" s="208"/>
      <c r="AS204" s="208"/>
      <c r="AT204" s="208"/>
      <c r="AU204" s="208"/>
      <c r="AV204" s="208"/>
      <c r="AW204" s="208"/>
      <c r="AX204" s="208"/>
      <c r="AY204" s="208"/>
      <c r="AZ204" s="208"/>
      <c r="BA204" s="208"/>
      <c r="BB204" s="208"/>
      <c r="BC204" s="208"/>
      <c r="BD204" s="208"/>
      <c r="BE204" s="208"/>
      <c r="BF204" s="208"/>
      <c r="BG204" s="208"/>
      <c r="BH204" s="208"/>
    </row>
    <row r="205" spans="1:60" outlineLevel="1">
      <c r="A205" s="225"/>
      <c r="B205" s="226"/>
      <c r="C205" s="255" t="s">
        <v>239</v>
      </c>
      <c r="D205" s="230"/>
      <c r="E205" s="231">
        <v>52.800000000000004</v>
      </c>
      <c r="F205" s="228"/>
      <c r="G205" s="228"/>
      <c r="H205" s="228"/>
      <c r="I205" s="228"/>
      <c r="J205" s="228"/>
      <c r="K205" s="228"/>
      <c r="L205" s="228"/>
      <c r="M205" s="228"/>
      <c r="N205" s="228"/>
      <c r="O205" s="228"/>
      <c r="P205" s="228"/>
      <c r="Q205" s="228"/>
      <c r="R205" s="228"/>
      <c r="S205" s="228"/>
      <c r="T205" s="228"/>
      <c r="U205" s="228"/>
      <c r="V205" s="228"/>
      <c r="W205" s="228"/>
      <c r="X205" s="208"/>
      <c r="Y205" s="208"/>
      <c r="Z205" s="208"/>
      <c r="AA205" s="208"/>
      <c r="AB205" s="208"/>
      <c r="AC205" s="208"/>
      <c r="AD205" s="208"/>
      <c r="AE205" s="208"/>
      <c r="AF205" s="208"/>
      <c r="AG205" s="208" t="s">
        <v>148</v>
      </c>
      <c r="AH205" s="208">
        <v>0</v>
      </c>
      <c r="AI205" s="208"/>
      <c r="AJ205" s="208"/>
      <c r="AK205" s="208"/>
      <c r="AL205" s="208"/>
      <c r="AM205" s="208"/>
      <c r="AN205" s="208"/>
      <c r="AO205" s="208"/>
      <c r="AP205" s="208"/>
      <c r="AQ205" s="208"/>
      <c r="AR205" s="208"/>
      <c r="AS205" s="208"/>
      <c r="AT205" s="208"/>
      <c r="AU205" s="208"/>
      <c r="AV205" s="208"/>
      <c r="AW205" s="208"/>
      <c r="AX205" s="208"/>
      <c r="AY205" s="208"/>
      <c r="AZ205" s="208"/>
      <c r="BA205" s="208"/>
      <c r="BB205" s="208"/>
      <c r="BC205" s="208"/>
      <c r="BD205" s="208"/>
      <c r="BE205" s="208"/>
      <c r="BF205" s="208"/>
      <c r="BG205" s="208"/>
      <c r="BH205" s="208"/>
    </row>
    <row r="206" spans="1:60" ht="22.5" outlineLevel="1">
      <c r="A206" s="239">
        <v>64</v>
      </c>
      <c r="B206" s="240" t="s">
        <v>330</v>
      </c>
      <c r="C206" s="254" t="s">
        <v>331</v>
      </c>
      <c r="D206" s="241" t="s">
        <v>146</v>
      </c>
      <c r="E206" s="242">
        <v>268.40000000000003</v>
      </c>
      <c r="F206" s="243"/>
      <c r="G206" s="244">
        <f>ROUND(E206*F206,2)</f>
        <v>0</v>
      </c>
      <c r="H206" s="229"/>
      <c r="I206" s="228">
        <f>ROUND(E206*H206,2)</f>
        <v>0</v>
      </c>
      <c r="J206" s="229"/>
      <c r="K206" s="228">
        <f>ROUND(E206*J206,2)</f>
        <v>0</v>
      </c>
      <c r="L206" s="228">
        <v>21</v>
      </c>
      <c r="M206" s="228">
        <f>G206*(1+L206/100)</f>
        <v>0</v>
      </c>
      <c r="N206" s="228">
        <v>2.6000000000000003E-4</v>
      </c>
      <c r="O206" s="228">
        <f>ROUND(E206*N206,2)</f>
        <v>7.0000000000000007E-2</v>
      </c>
      <c r="P206" s="228">
        <v>0</v>
      </c>
      <c r="Q206" s="228">
        <f>ROUND(E206*P206,2)</f>
        <v>0</v>
      </c>
      <c r="R206" s="228"/>
      <c r="S206" s="228" t="s">
        <v>131</v>
      </c>
      <c r="T206" s="228" t="s">
        <v>132</v>
      </c>
      <c r="U206" s="228">
        <v>0</v>
      </c>
      <c r="V206" s="228">
        <f>ROUND(E206*U206,2)</f>
        <v>0</v>
      </c>
      <c r="W206" s="228"/>
      <c r="X206" s="208"/>
      <c r="Y206" s="208"/>
      <c r="Z206" s="208"/>
      <c r="AA206" s="208"/>
      <c r="AB206" s="208"/>
      <c r="AC206" s="208"/>
      <c r="AD206" s="208"/>
      <c r="AE206" s="208"/>
      <c r="AF206" s="208"/>
      <c r="AG206" s="208" t="s">
        <v>221</v>
      </c>
      <c r="AH206" s="208"/>
      <c r="AI206" s="208"/>
      <c r="AJ206" s="208"/>
      <c r="AK206" s="208"/>
      <c r="AL206" s="208"/>
      <c r="AM206" s="208"/>
      <c r="AN206" s="208"/>
      <c r="AO206" s="208"/>
      <c r="AP206" s="208"/>
      <c r="AQ206" s="208"/>
      <c r="AR206" s="208"/>
      <c r="AS206" s="208"/>
      <c r="AT206" s="208"/>
      <c r="AU206" s="208"/>
      <c r="AV206" s="208"/>
      <c r="AW206" s="208"/>
      <c r="AX206" s="208"/>
      <c r="AY206" s="208"/>
      <c r="AZ206" s="208"/>
      <c r="BA206" s="208"/>
      <c r="BB206" s="208"/>
      <c r="BC206" s="208"/>
      <c r="BD206" s="208"/>
      <c r="BE206" s="208"/>
      <c r="BF206" s="208"/>
      <c r="BG206" s="208"/>
      <c r="BH206" s="208"/>
    </row>
    <row r="207" spans="1:60" outlineLevel="1">
      <c r="A207" s="225"/>
      <c r="B207" s="226"/>
      <c r="C207" s="255" t="s">
        <v>237</v>
      </c>
      <c r="D207" s="230"/>
      <c r="E207" s="231">
        <v>129.80000000000001</v>
      </c>
      <c r="F207" s="228"/>
      <c r="G207" s="228"/>
      <c r="H207" s="228"/>
      <c r="I207" s="228"/>
      <c r="J207" s="228"/>
      <c r="K207" s="228"/>
      <c r="L207" s="228"/>
      <c r="M207" s="228"/>
      <c r="N207" s="228"/>
      <c r="O207" s="228"/>
      <c r="P207" s="228"/>
      <c r="Q207" s="228"/>
      <c r="R207" s="228"/>
      <c r="S207" s="228"/>
      <c r="T207" s="228"/>
      <c r="U207" s="228"/>
      <c r="V207" s="228"/>
      <c r="W207" s="228"/>
      <c r="X207" s="208"/>
      <c r="Y207" s="208"/>
      <c r="Z207" s="208"/>
      <c r="AA207" s="208"/>
      <c r="AB207" s="208"/>
      <c r="AC207" s="208"/>
      <c r="AD207" s="208"/>
      <c r="AE207" s="208"/>
      <c r="AF207" s="208"/>
      <c r="AG207" s="208" t="s">
        <v>148</v>
      </c>
      <c r="AH207" s="208">
        <v>0</v>
      </c>
      <c r="AI207" s="208"/>
      <c r="AJ207" s="208"/>
      <c r="AK207" s="208"/>
      <c r="AL207" s="208"/>
      <c r="AM207" s="208"/>
      <c r="AN207" s="208"/>
      <c r="AO207" s="208"/>
      <c r="AP207" s="208"/>
      <c r="AQ207" s="208"/>
      <c r="AR207" s="208"/>
      <c r="AS207" s="208"/>
      <c r="AT207" s="208"/>
      <c r="AU207" s="208"/>
      <c r="AV207" s="208"/>
      <c r="AW207" s="208"/>
      <c r="AX207" s="208"/>
      <c r="AY207" s="208"/>
      <c r="AZ207" s="208"/>
      <c r="BA207" s="208"/>
      <c r="BB207" s="208"/>
      <c r="BC207" s="208"/>
      <c r="BD207" s="208"/>
      <c r="BE207" s="208"/>
      <c r="BF207" s="208"/>
      <c r="BG207" s="208"/>
      <c r="BH207" s="208"/>
    </row>
    <row r="208" spans="1:60" outlineLevel="1">
      <c r="A208" s="225"/>
      <c r="B208" s="226"/>
      <c r="C208" s="255" t="s">
        <v>238</v>
      </c>
      <c r="D208" s="230"/>
      <c r="E208" s="231">
        <v>38.5</v>
      </c>
      <c r="F208" s="228"/>
      <c r="G208" s="228"/>
      <c r="H208" s="228"/>
      <c r="I208" s="228"/>
      <c r="J208" s="228"/>
      <c r="K208" s="228"/>
      <c r="L208" s="228"/>
      <c r="M208" s="228"/>
      <c r="N208" s="228"/>
      <c r="O208" s="228"/>
      <c r="P208" s="228"/>
      <c r="Q208" s="228"/>
      <c r="R208" s="228"/>
      <c r="S208" s="228"/>
      <c r="T208" s="228"/>
      <c r="U208" s="228"/>
      <c r="V208" s="228"/>
      <c r="W208" s="228"/>
      <c r="X208" s="208"/>
      <c r="Y208" s="208"/>
      <c r="Z208" s="208"/>
      <c r="AA208" s="208"/>
      <c r="AB208" s="208"/>
      <c r="AC208" s="208"/>
      <c r="AD208" s="208"/>
      <c r="AE208" s="208"/>
      <c r="AF208" s="208"/>
      <c r="AG208" s="208" t="s">
        <v>148</v>
      </c>
      <c r="AH208" s="208">
        <v>0</v>
      </c>
      <c r="AI208" s="208"/>
      <c r="AJ208" s="208"/>
      <c r="AK208" s="208"/>
      <c r="AL208" s="208"/>
      <c r="AM208" s="208"/>
      <c r="AN208" s="208"/>
      <c r="AO208" s="208"/>
      <c r="AP208" s="208"/>
      <c r="AQ208" s="208"/>
      <c r="AR208" s="208"/>
      <c r="AS208" s="208"/>
      <c r="AT208" s="208"/>
      <c r="AU208" s="208"/>
      <c r="AV208" s="208"/>
      <c r="AW208" s="208"/>
      <c r="AX208" s="208"/>
      <c r="AY208" s="208"/>
      <c r="AZ208" s="208"/>
      <c r="BA208" s="208"/>
      <c r="BB208" s="208"/>
      <c r="BC208" s="208"/>
      <c r="BD208" s="208"/>
      <c r="BE208" s="208"/>
      <c r="BF208" s="208"/>
      <c r="BG208" s="208"/>
      <c r="BH208" s="208"/>
    </row>
    <row r="209" spans="1:60" outlineLevel="1">
      <c r="A209" s="225"/>
      <c r="B209" s="226"/>
      <c r="C209" s="255" t="s">
        <v>228</v>
      </c>
      <c r="D209" s="230"/>
      <c r="E209" s="231">
        <v>47.300000000000004</v>
      </c>
      <c r="F209" s="228"/>
      <c r="G209" s="228"/>
      <c r="H209" s="228"/>
      <c r="I209" s="228"/>
      <c r="J209" s="228"/>
      <c r="K209" s="228"/>
      <c r="L209" s="228"/>
      <c r="M209" s="228"/>
      <c r="N209" s="228"/>
      <c r="O209" s="228"/>
      <c r="P209" s="228"/>
      <c r="Q209" s="228"/>
      <c r="R209" s="228"/>
      <c r="S209" s="228"/>
      <c r="T209" s="228"/>
      <c r="U209" s="228"/>
      <c r="V209" s="228"/>
      <c r="W209" s="228"/>
      <c r="X209" s="208"/>
      <c r="Y209" s="208"/>
      <c r="Z209" s="208"/>
      <c r="AA209" s="208"/>
      <c r="AB209" s="208"/>
      <c r="AC209" s="208"/>
      <c r="AD209" s="208"/>
      <c r="AE209" s="208"/>
      <c r="AF209" s="208"/>
      <c r="AG209" s="208" t="s">
        <v>148</v>
      </c>
      <c r="AH209" s="208">
        <v>0</v>
      </c>
      <c r="AI209" s="208"/>
      <c r="AJ209" s="208"/>
      <c r="AK209" s="208"/>
      <c r="AL209" s="208"/>
      <c r="AM209" s="208"/>
      <c r="AN209" s="208"/>
      <c r="AO209" s="208"/>
      <c r="AP209" s="208"/>
      <c r="AQ209" s="208"/>
      <c r="AR209" s="208"/>
      <c r="AS209" s="208"/>
      <c r="AT209" s="208"/>
      <c r="AU209" s="208"/>
      <c r="AV209" s="208"/>
      <c r="AW209" s="208"/>
      <c r="AX209" s="208"/>
      <c r="AY209" s="208"/>
      <c r="AZ209" s="208"/>
      <c r="BA209" s="208"/>
      <c r="BB209" s="208"/>
      <c r="BC209" s="208"/>
      <c r="BD209" s="208"/>
      <c r="BE209" s="208"/>
      <c r="BF209" s="208"/>
      <c r="BG209" s="208"/>
      <c r="BH209" s="208"/>
    </row>
    <row r="210" spans="1:60" outlineLevel="1">
      <c r="A210" s="225"/>
      <c r="B210" s="226"/>
      <c r="C210" s="255" t="s">
        <v>239</v>
      </c>
      <c r="D210" s="230"/>
      <c r="E210" s="231">
        <v>52.800000000000004</v>
      </c>
      <c r="F210" s="228"/>
      <c r="G210" s="228"/>
      <c r="H210" s="228"/>
      <c r="I210" s="228"/>
      <c r="J210" s="228"/>
      <c r="K210" s="228"/>
      <c r="L210" s="228"/>
      <c r="M210" s="228"/>
      <c r="N210" s="228"/>
      <c r="O210" s="228"/>
      <c r="P210" s="228"/>
      <c r="Q210" s="228"/>
      <c r="R210" s="228"/>
      <c r="S210" s="228"/>
      <c r="T210" s="228"/>
      <c r="U210" s="228"/>
      <c r="V210" s="228"/>
      <c r="W210" s="228"/>
      <c r="X210" s="208"/>
      <c r="Y210" s="208"/>
      <c r="Z210" s="208"/>
      <c r="AA210" s="208"/>
      <c r="AB210" s="208"/>
      <c r="AC210" s="208"/>
      <c r="AD210" s="208"/>
      <c r="AE210" s="208"/>
      <c r="AF210" s="208"/>
      <c r="AG210" s="208" t="s">
        <v>148</v>
      </c>
      <c r="AH210" s="208">
        <v>0</v>
      </c>
      <c r="AI210" s="208"/>
      <c r="AJ210" s="208"/>
      <c r="AK210" s="208"/>
      <c r="AL210" s="208"/>
      <c r="AM210" s="208"/>
      <c r="AN210" s="208"/>
      <c r="AO210" s="208"/>
      <c r="AP210" s="208"/>
      <c r="AQ210" s="208"/>
      <c r="AR210" s="208"/>
      <c r="AS210" s="208"/>
      <c r="AT210" s="208"/>
      <c r="AU210" s="208"/>
      <c r="AV210" s="208"/>
      <c r="AW210" s="208"/>
      <c r="AX210" s="208"/>
      <c r="AY210" s="208"/>
      <c r="AZ210" s="208"/>
      <c r="BA210" s="208"/>
      <c r="BB210" s="208"/>
      <c r="BC210" s="208"/>
      <c r="BD210" s="208"/>
      <c r="BE210" s="208"/>
      <c r="BF210" s="208"/>
      <c r="BG210" s="208"/>
      <c r="BH210" s="208"/>
    </row>
    <row r="211" spans="1:60">
      <c r="A211" s="5"/>
      <c r="B211" s="6"/>
      <c r="C211" s="256"/>
      <c r="D211" s="8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AE211">
        <v>15</v>
      </c>
      <c r="AF211">
        <v>21</v>
      </c>
    </row>
    <row r="212" spans="1:60">
      <c r="A212" s="211"/>
      <c r="B212" s="212" t="s">
        <v>31</v>
      </c>
      <c r="C212" s="257"/>
      <c r="D212" s="213"/>
      <c r="E212" s="214"/>
      <c r="F212" s="214"/>
      <c r="G212" s="251">
        <f>G8+G16+G18+G24+G30+G53+G62+G70+G72+G78+G94+G108+G147+G175+G197</f>
        <v>0</v>
      </c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AE212">
        <f>SUMIF(L7:L210,AE211,G7:G210)</f>
        <v>0</v>
      </c>
      <c r="AF212">
        <f>SUMIF(L7:L210,AF211,G7:G210)</f>
        <v>0</v>
      </c>
      <c r="AG212" t="s">
        <v>332</v>
      </c>
    </row>
    <row r="213" spans="1:60">
      <c r="A213" s="5"/>
      <c r="B213" s="6"/>
      <c r="C213" s="256"/>
      <c r="D213" s="8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</row>
    <row r="214" spans="1:60">
      <c r="A214" s="5"/>
      <c r="B214" s="6"/>
      <c r="C214" s="256"/>
      <c r="D214" s="8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</row>
    <row r="215" spans="1:60">
      <c r="A215" s="215" t="s">
        <v>333</v>
      </c>
      <c r="B215" s="215"/>
      <c r="C215" s="258"/>
      <c r="D215" s="8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</row>
    <row r="216" spans="1:60">
      <c r="A216" s="216"/>
      <c r="B216" s="217"/>
      <c r="C216" s="259"/>
      <c r="D216" s="217"/>
      <c r="E216" s="217"/>
      <c r="F216" s="217"/>
      <c r="G216" s="218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AG216" t="s">
        <v>334</v>
      </c>
    </row>
    <row r="217" spans="1:60">
      <c r="A217" s="219"/>
      <c r="B217" s="220"/>
      <c r="C217" s="260"/>
      <c r="D217" s="220"/>
      <c r="E217" s="220"/>
      <c r="F217" s="220"/>
      <c r="G217" s="221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</row>
    <row r="218" spans="1:60">
      <c r="A218" s="219"/>
      <c r="B218" s="220"/>
      <c r="C218" s="260"/>
      <c r="D218" s="220"/>
      <c r="E218" s="220"/>
      <c r="F218" s="220"/>
      <c r="G218" s="221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</row>
    <row r="219" spans="1:60">
      <c r="A219" s="219"/>
      <c r="B219" s="220"/>
      <c r="C219" s="260"/>
      <c r="D219" s="220"/>
      <c r="E219" s="220"/>
      <c r="F219" s="220"/>
      <c r="G219" s="221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</row>
    <row r="220" spans="1:60">
      <c r="A220" s="222"/>
      <c r="B220" s="223"/>
      <c r="C220" s="261"/>
      <c r="D220" s="223"/>
      <c r="E220" s="223"/>
      <c r="F220" s="223"/>
      <c r="G220" s="224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</row>
    <row r="221" spans="1:60">
      <c r="A221" s="5"/>
      <c r="B221" s="6"/>
      <c r="C221" s="256"/>
      <c r="D221" s="8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</row>
    <row r="222" spans="1:60">
      <c r="C222" s="262"/>
      <c r="D222" s="192"/>
      <c r="AG222" t="s">
        <v>335</v>
      </c>
    </row>
    <row r="223" spans="1:60">
      <c r="D223" s="192"/>
    </row>
    <row r="224" spans="1:60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215:C215"/>
    <mergeCell ref="A216:G22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50</v>
      </c>
      <c r="C4" s="200" t="s">
        <v>51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82</v>
      </c>
      <c r="C8" s="252" t="s">
        <v>83</v>
      </c>
      <c r="D8" s="235"/>
      <c r="E8" s="236"/>
      <c r="F8" s="237"/>
      <c r="G8" s="238">
        <f>SUMIF(AG9:AG28,"&lt;&gt;NOR",G9:G28)</f>
        <v>0</v>
      </c>
      <c r="H8" s="232"/>
      <c r="I8" s="232">
        <f>SUM(I9:I28)</f>
        <v>0</v>
      </c>
      <c r="J8" s="232"/>
      <c r="K8" s="232">
        <f>SUM(K9:K28)</f>
        <v>0</v>
      </c>
      <c r="L8" s="232"/>
      <c r="M8" s="232">
        <f>SUM(M9:M28)</f>
        <v>0</v>
      </c>
      <c r="N8" s="232"/>
      <c r="O8" s="232">
        <f>SUM(O9:O28)</f>
        <v>0</v>
      </c>
      <c r="P8" s="232"/>
      <c r="Q8" s="232">
        <f>SUM(Q9:Q28)</f>
        <v>0</v>
      </c>
      <c r="R8" s="232"/>
      <c r="S8" s="232"/>
      <c r="T8" s="232"/>
      <c r="U8" s="232"/>
      <c r="V8" s="232">
        <f>SUM(V9:V28)</f>
        <v>16.52</v>
      </c>
      <c r="W8" s="232"/>
      <c r="AG8" t="s">
        <v>127</v>
      </c>
    </row>
    <row r="9" spans="1:60" ht="22.5" outlineLevel="1">
      <c r="A9" s="245">
        <v>1</v>
      </c>
      <c r="B9" s="246" t="s">
        <v>336</v>
      </c>
      <c r="C9" s="253" t="s">
        <v>337</v>
      </c>
      <c r="D9" s="247" t="s">
        <v>338</v>
      </c>
      <c r="E9" s="248">
        <v>11.5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141</v>
      </c>
      <c r="T9" s="228" t="s">
        <v>141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339</v>
      </c>
      <c r="C10" s="253" t="s">
        <v>340</v>
      </c>
      <c r="D10" s="247" t="s">
        <v>338</v>
      </c>
      <c r="E10" s="248">
        <v>51.300000000000004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141</v>
      </c>
      <c r="T10" s="228" t="s">
        <v>141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341</v>
      </c>
      <c r="C11" s="253" t="s">
        <v>342</v>
      </c>
      <c r="D11" s="247" t="s">
        <v>338</v>
      </c>
      <c r="E11" s="248">
        <v>58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141</v>
      </c>
      <c r="T11" s="228" t="s">
        <v>141</v>
      </c>
      <c r="U11" s="228">
        <v>0</v>
      </c>
      <c r="V11" s="228">
        <f>ROUND(E11*U11,2)</f>
        <v>0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343</v>
      </c>
      <c r="C12" s="253" t="s">
        <v>344</v>
      </c>
      <c r="D12" s="247" t="s">
        <v>338</v>
      </c>
      <c r="E12" s="248">
        <v>22.200000000000003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141</v>
      </c>
      <c r="T12" s="228" t="s">
        <v>141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158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ht="22.5" outlineLevel="1">
      <c r="A13" s="245">
        <v>5</v>
      </c>
      <c r="B13" s="246" t="s">
        <v>345</v>
      </c>
      <c r="C13" s="253" t="s">
        <v>346</v>
      </c>
      <c r="D13" s="247" t="s">
        <v>338</v>
      </c>
      <c r="E13" s="248">
        <v>11.100000000000001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141</v>
      </c>
      <c r="T13" s="228" t="s">
        <v>141</v>
      </c>
      <c r="U13" s="228">
        <v>0</v>
      </c>
      <c r="V13" s="228">
        <f>ROUND(E13*U13,2)</f>
        <v>0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347</v>
      </c>
      <c r="C14" s="253" t="s">
        <v>348</v>
      </c>
      <c r="D14" s="247" t="s">
        <v>130</v>
      </c>
      <c r="E14" s="248">
        <v>0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153</v>
      </c>
      <c r="T14" s="228" t="s">
        <v>349</v>
      </c>
      <c r="U14" s="228">
        <v>0.63</v>
      </c>
      <c r="V14" s="228">
        <f>ROUND(E14*U14,2)</f>
        <v>0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350</v>
      </c>
      <c r="C15" s="253" t="s">
        <v>351</v>
      </c>
      <c r="D15" s="247" t="s">
        <v>130</v>
      </c>
      <c r="E15" s="248">
        <v>0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153</v>
      </c>
      <c r="T15" s="228" t="s">
        <v>349</v>
      </c>
      <c r="U15" s="228">
        <v>0.83000000000000007</v>
      </c>
      <c r="V15" s="228">
        <f>ROUND(E15*U15,2)</f>
        <v>0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352</v>
      </c>
      <c r="C16" s="253" t="s">
        <v>353</v>
      </c>
      <c r="D16" s="247" t="s">
        <v>130</v>
      </c>
      <c r="E16" s="248">
        <v>0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153</v>
      </c>
      <c r="T16" s="228" t="s">
        <v>349</v>
      </c>
      <c r="U16" s="228">
        <v>1.27</v>
      </c>
      <c r="V16" s="228">
        <f>ROUND(E16*U16,2)</f>
        <v>0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158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354</v>
      </c>
      <c r="C17" s="253" t="s">
        <v>355</v>
      </c>
      <c r="D17" s="247" t="s">
        <v>356</v>
      </c>
      <c r="E17" s="248">
        <v>34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153</v>
      </c>
      <c r="T17" s="228" t="s">
        <v>349</v>
      </c>
      <c r="U17" s="228">
        <v>0.29000000000000004</v>
      </c>
      <c r="V17" s="228">
        <f>ROUND(E17*U17,2)</f>
        <v>9.86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357</v>
      </c>
      <c r="C18" s="253" t="s">
        <v>358</v>
      </c>
      <c r="D18" s="247" t="s">
        <v>356</v>
      </c>
      <c r="E18" s="248">
        <v>18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153</v>
      </c>
      <c r="T18" s="228" t="s">
        <v>349</v>
      </c>
      <c r="U18" s="228">
        <v>0.37000000000000005</v>
      </c>
      <c r="V18" s="228">
        <f>ROUND(E18*U18,2)</f>
        <v>6.66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158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359</v>
      </c>
      <c r="C19" s="253" t="s">
        <v>360</v>
      </c>
      <c r="D19" s="247" t="s">
        <v>361</v>
      </c>
      <c r="E19" s="248">
        <v>8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141</v>
      </c>
      <c r="T19" s="228" t="s">
        <v>141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362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363</v>
      </c>
      <c r="C20" s="253" t="s">
        <v>364</v>
      </c>
      <c r="D20" s="247" t="s">
        <v>361</v>
      </c>
      <c r="E20" s="248">
        <v>26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141</v>
      </c>
      <c r="T20" s="228" t="s">
        <v>141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362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365</v>
      </c>
      <c r="C21" s="253" t="s">
        <v>366</v>
      </c>
      <c r="D21" s="247" t="s">
        <v>361</v>
      </c>
      <c r="E21" s="248">
        <v>16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141</v>
      </c>
      <c r="T21" s="228" t="s">
        <v>141</v>
      </c>
      <c r="U21" s="228">
        <v>0</v>
      </c>
      <c r="V21" s="228">
        <f>ROUND(E21*U21,2)</f>
        <v>0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362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14</v>
      </c>
      <c r="B22" s="246" t="s">
        <v>367</v>
      </c>
      <c r="C22" s="253" t="s">
        <v>368</v>
      </c>
      <c r="D22" s="247" t="s">
        <v>361</v>
      </c>
      <c r="E22" s="248">
        <v>2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141</v>
      </c>
      <c r="T22" s="228" t="s">
        <v>141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362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15</v>
      </c>
      <c r="B23" s="246" t="s">
        <v>369</v>
      </c>
      <c r="C23" s="253" t="s">
        <v>370</v>
      </c>
      <c r="D23" s="247" t="s">
        <v>361</v>
      </c>
      <c r="E23" s="248">
        <v>3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141</v>
      </c>
      <c r="T23" s="228" t="s">
        <v>141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362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16</v>
      </c>
      <c r="B24" s="246" t="s">
        <v>371</v>
      </c>
      <c r="C24" s="253" t="s">
        <v>372</v>
      </c>
      <c r="D24" s="247" t="s">
        <v>361</v>
      </c>
      <c r="E24" s="248">
        <v>8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141</v>
      </c>
      <c r="T24" s="228" t="s">
        <v>141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362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17</v>
      </c>
      <c r="B25" s="246" t="s">
        <v>373</v>
      </c>
      <c r="C25" s="253" t="s">
        <v>374</v>
      </c>
      <c r="D25" s="247" t="s">
        <v>361</v>
      </c>
      <c r="E25" s="248">
        <v>6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141</v>
      </c>
      <c r="T25" s="228" t="s">
        <v>141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362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39">
        <v>18</v>
      </c>
      <c r="B26" s="240" t="s">
        <v>375</v>
      </c>
      <c r="C26" s="254" t="s">
        <v>376</v>
      </c>
      <c r="D26" s="241" t="s">
        <v>361</v>
      </c>
      <c r="E26" s="242">
        <v>1</v>
      </c>
      <c r="F26" s="243"/>
      <c r="G26" s="244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141</v>
      </c>
      <c r="T26" s="228" t="s">
        <v>141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362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25">
        <v>19</v>
      </c>
      <c r="B27" s="226" t="s">
        <v>377</v>
      </c>
      <c r="C27" s="264" t="s">
        <v>378</v>
      </c>
      <c r="D27" s="227" t="s">
        <v>0</v>
      </c>
      <c r="E27" s="263"/>
      <c r="F27" s="229"/>
      <c r="G27" s="228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153</v>
      </c>
      <c r="T27" s="228" t="s">
        <v>349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379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5">
        <v>20</v>
      </c>
      <c r="B28" s="226" t="s">
        <v>380</v>
      </c>
      <c r="C28" s="264" t="s">
        <v>381</v>
      </c>
      <c r="D28" s="227" t="s">
        <v>0</v>
      </c>
      <c r="E28" s="263"/>
      <c r="F28" s="229"/>
      <c r="G28" s="228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141</v>
      </c>
      <c r="T28" s="228" t="s">
        <v>141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379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>
      <c r="A29" s="233" t="s">
        <v>126</v>
      </c>
      <c r="B29" s="234" t="s">
        <v>101</v>
      </c>
      <c r="C29" s="252" t="s">
        <v>30</v>
      </c>
      <c r="D29" s="235"/>
      <c r="E29" s="236"/>
      <c r="F29" s="237"/>
      <c r="G29" s="238">
        <f>SUMIF(AG30:AG45,"&lt;&gt;NOR",G30:G45)</f>
        <v>0</v>
      </c>
      <c r="H29" s="232"/>
      <c r="I29" s="232">
        <f>SUM(I30:I45)</f>
        <v>0</v>
      </c>
      <c r="J29" s="232"/>
      <c r="K29" s="232">
        <f>SUM(K30:K45)</f>
        <v>0</v>
      </c>
      <c r="L29" s="232"/>
      <c r="M29" s="232">
        <f>SUM(M30:M45)</f>
        <v>0</v>
      </c>
      <c r="N29" s="232"/>
      <c r="O29" s="232">
        <f>SUM(O30:O45)</f>
        <v>0</v>
      </c>
      <c r="P29" s="232"/>
      <c r="Q29" s="232">
        <f>SUM(Q30:Q45)</f>
        <v>0</v>
      </c>
      <c r="R29" s="232"/>
      <c r="S29" s="232"/>
      <c r="T29" s="232"/>
      <c r="U29" s="232"/>
      <c r="V29" s="232">
        <f>SUM(V30:V45)</f>
        <v>0</v>
      </c>
      <c r="W29" s="232"/>
      <c r="AG29" t="s">
        <v>127</v>
      </c>
    </row>
    <row r="30" spans="1:60" outlineLevel="1">
      <c r="A30" s="245">
        <v>21</v>
      </c>
      <c r="B30" s="246" t="s">
        <v>382</v>
      </c>
      <c r="C30" s="253" t="s">
        <v>383</v>
      </c>
      <c r="D30" s="247" t="s">
        <v>361</v>
      </c>
      <c r="E30" s="248">
        <v>3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0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141</v>
      </c>
      <c r="T30" s="228" t="s">
        <v>141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362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45">
        <v>22</v>
      </c>
      <c r="B31" s="246" t="s">
        <v>384</v>
      </c>
      <c r="C31" s="253" t="s">
        <v>385</v>
      </c>
      <c r="D31" s="247" t="s">
        <v>361</v>
      </c>
      <c r="E31" s="248">
        <v>8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141</v>
      </c>
      <c r="T31" s="228" t="s">
        <v>141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362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45">
        <v>23</v>
      </c>
      <c r="B32" s="246" t="s">
        <v>386</v>
      </c>
      <c r="C32" s="253" t="s">
        <v>387</v>
      </c>
      <c r="D32" s="247" t="s">
        <v>361</v>
      </c>
      <c r="E32" s="248">
        <v>6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141</v>
      </c>
      <c r="T32" s="228" t="s">
        <v>141</v>
      </c>
      <c r="U32" s="228">
        <v>0</v>
      </c>
      <c r="V32" s="228">
        <f>ROUND(E32*U32,2)</f>
        <v>0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362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24</v>
      </c>
      <c r="B33" s="246" t="s">
        <v>388</v>
      </c>
      <c r="C33" s="253" t="s">
        <v>389</v>
      </c>
      <c r="D33" s="247" t="s">
        <v>361</v>
      </c>
      <c r="E33" s="248">
        <v>1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141</v>
      </c>
      <c r="T33" s="228" t="s">
        <v>141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362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ht="22.5" outlineLevel="1">
      <c r="A34" s="245">
        <v>25</v>
      </c>
      <c r="B34" s="246" t="s">
        <v>390</v>
      </c>
      <c r="C34" s="253" t="s">
        <v>391</v>
      </c>
      <c r="D34" s="247" t="s">
        <v>361</v>
      </c>
      <c r="E34" s="248">
        <v>2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141</v>
      </c>
      <c r="T34" s="228" t="s">
        <v>141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362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ht="22.5" outlineLevel="1">
      <c r="A35" s="245">
        <v>26</v>
      </c>
      <c r="B35" s="246" t="s">
        <v>392</v>
      </c>
      <c r="C35" s="253" t="s">
        <v>393</v>
      </c>
      <c r="D35" s="247" t="s">
        <v>361</v>
      </c>
      <c r="E35" s="248">
        <v>1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141</v>
      </c>
      <c r="T35" s="228" t="s">
        <v>141</v>
      </c>
      <c r="U35" s="228">
        <v>0</v>
      </c>
      <c r="V35" s="228">
        <f>ROUND(E35*U35,2)</f>
        <v>0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362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ht="22.5" outlineLevel="1">
      <c r="A36" s="245">
        <v>27</v>
      </c>
      <c r="B36" s="246" t="s">
        <v>394</v>
      </c>
      <c r="C36" s="253" t="s">
        <v>395</v>
      </c>
      <c r="D36" s="247" t="s">
        <v>361</v>
      </c>
      <c r="E36" s="248">
        <v>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141</v>
      </c>
      <c r="T36" s="228" t="s">
        <v>141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362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ht="22.5" outlineLevel="1">
      <c r="A37" s="245">
        <v>28</v>
      </c>
      <c r="B37" s="246" t="s">
        <v>396</v>
      </c>
      <c r="C37" s="253" t="s">
        <v>397</v>
      </c>
      <c r="D37" s="247" t="s">
        <v>361</v>
      </c>
      <c r="E37" s="248">
        <v>7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141</v>
      </c>
      <c r="T37" s="228" t="s">
        <v>141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362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>
      <c r="A38" s="245">
        <v>29</v>
      </c>
      <c r="B38" s="246" t="s">
        <v>398</v>
      </c>
      <c r="C38" s="253" t="s">
        <v>399</v>
      </c>
      <c r="D38" s="247" t="s">
        <v>361</v>
      </c>
      <c r="E38" s="248">
        <v>1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141</v>
      </c>
      <c r="T38" s="228" t="s">
        <v>141</v>
      </c>
      <c r="U38" s="228">
        <v>0</v>
      </c>
      <c r="V38" s="228">
        <f>ROUND(E38*U38,2)</f>
        <v>0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362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30</v>
      </c>
      <c r="B39" s="246" t="s">
        <v>400</v>
      </c>
      <c r="C39" s="253" t="s">
        <v>401</v>
      </c>
      <c r="D39" s="247" t="s">
        <v>361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141</v>
      </c>
      <c r="T39" s="228" t="s">
        <v>141</v>
      </c>
      <c r="U39" s="228">
        <v>0</v>
      </c>
      <c r="V39" s="228">
        <f>ROUND(E39*U39,2)</f>
        <v>0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362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>
      <c r="A40" s="245">
        <v>31</v>
      </c>
      <c r="B40" s="246" t="s">
        <v>402</v>
      </c>
      <c r="C40" s="253" t="s">
        <v>403</v>
      </c>
      <c r="D40" s="247" t="s">
        <v>361</v>
      </c>
      <c r="E40" s="248">
        <v>2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141</v>
      </c>
      <c r="T40" s="228" t="s">
        <v>141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362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ht="22.5" outlineLevel="1">
      <c r="A41" s="245">
        <v>32</v>
      </c>
      <c r="B41" s="246" t="s">
        <v>404</v>
      </c>
      <c r="C41" s="253" t="s">
        <v>405</v>
      </c>
      <c r="D41" s="247" t="s">
        <v>361</v>
      </c>
      <c r="E41" s="248">
        <v>1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141</v>
      </c>
      <c r="T41" s="228" t="s">
        <v>141</v>
      </c>
      <c r="U41" s="228">
        <v>0</v>
      </c>
      <c r="V41" s="228">
        <f>ROUND(E41*U41,2)</f>
        <v>0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362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ht="22.5" outlineLevel="1">
      <c r="A42" s="245">
        <v>33</v>
      </c>
      <c r="B42" s="246" t="s">
        <v>406</v>
      </c>
      <c r="C42" s="253" t="s">
        <v>407</v>
      </c>
      <c r="D42" s="247" t="s">
        <v>361</v>
      </c>
      <c r="E42" s="248">
        <v>1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141</v>
      </c>
      <c r="T42" s="228" t="s">
        <v>141</v>
      </c>
      <c r="U42" s="228">
        <v>0</v>
      </c>
      <c r="V42" s="228">
        <f>ROUND(E42*U42,2)</f>
        <v>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362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>
      <c r="A43" s="245">
        <v>34</v>
      </c>
      <c r="B43" s="246" t="s">
        <v>408</v>
      </c>
      <c r="C43" s="253" t="s">
        <v>409</v>
      </c>
      <c r="D43" s="247" t="s">
        <v>361</v>
      </c>
      <c r="E43" s="248">
        <v>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141</v>
      </c>
      <c r="T43" s="228" t="s">
        <v>141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362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35</v>
      </c>
      <c r="B44" s="246" t="s">
        <v>410</v>
      </c>
      <c r="C44" s="253" t="s">
        <v>411</v>
      </c>
      <c r="D44" s="247" t="s">
        <v>152</v>
      </c>
      <c r="E44" s="248">
        <v>0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141</v>
      </c>
      <c r="T44" s="228" t="s">
        <v>142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154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39">
        <v>36</v>
      </c>
      <c r="B45" s="240" t="s">
        <v>412</v>
      </c>
      <c r="C45" s="254" t="s">
        <v>413</v>
      </c>
      <c r="D45" s="241" t="s">
        <v>152</v>
      </c>
      <c r="E45" s="242">
        <v>0</v>
      </c>
      <c r="F45" s="243"/>
      <c r="G45" s="244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141</v>
      </c>
      <c r="T45" s="228" t="s">
        <v>142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414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>
      <c r="A46" s="5"/>
      <c r="B46" s="6"/>
      <c r="C46" s="256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v>15</v>
      </c>
      <c r="AF46">
        <v>21</v>
      </c>
    </row>
    <row r="47" spans="1:60">
      <c r="A47" s="211"/>
      <c r="B47" s="212" t="s">
        <v>31</v>
      </c>
      <c r="C47" s="257"/>
      <c r="D47" s="213"/>
      <c r="E47" s="214"/>
      <c r="F47" s="214"/>
      <c r="G47" s="251">
        <f>G8+G29</f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f>SUMIF(L7:L45,AE46,G7:G45)</f>
        <v>0</v>
      </c>
      <c r="AF47">
        <f>SUMIF(L7:L45,AF46,G7:G45)</f>
        <v>0</v>
      </c>
      <c r="AG47" t="s">
        <v>332</v>
      </c>
    </row>
    <row r="48" spans="1:60">
      <c r="A48" s="5"/>
      <c r="B48" s="6"/>
      <c r="C48" s="256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>
      <c r="A49" s="5"/>
      <c r="B49" s="6"/>
      <c r="C49" s="25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215" t="s">
        <v>333</v>
      </c>
      <c r="B50" s="215"/>
      <c r="C50" s="258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216"/>
      <c r="B51" s="217"/>
      <c r="C51" s="259"/>
      <c r="D51" s="217"/>
      <c r="E51" s="217"/>
      <c r="F51" s="217"/>
      <c r="G51" s="218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G51" t="s">
        <v>334</v>
      </c>
    </row>
    <row r="52" spans="1:33">
      <c r="A52" s="219"/>
      <c r="B52" s="220"/>
      <c r="C52" s="260"/>
      <c r="D52" s="220"/>
      <c r="E52" s="220"/>
      <c r="F52" s="220"/>
      <c r="G52" s="221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>
      <c r="A53" s="219"/>
      <c r="B53" s="220"/>
      <c r="C53" s="260"/>
      <c r="D53" s="220"/>
      <c r="E53" s="220"/>
      <c r="F53" s="220"/>
      <c r="G53" s="221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19"/>
      <c r="B54" s="220"/>
      <c r="C54" s="260"/>
      <c r="D54" s="220"/>
      <c r="E54" s="220"/>
      <c r="F54" s="220"/>
      <c r="G54" s="221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>
      <c r="A55" s="222"/>
      <c r="B55" s="223"/>
      <c r="C55" s="261"/>
      <c r="D55" s="223"/>
      <c r="E55" s="223"/>
      <c r="F55" s="223"/>
      <c r="G55" s="224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5"/>
      <c r="B56" s="6"/>
      <c r="C56" s="256"/>
      <c r="D56" s="8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C57" s="262"/>
      <c r="D57" s="192"/>
      <c r="AG57" t="s">
        <v>335</v>
      </c>
    </row>
    <row r="58" spans="1:33">
      <c r="D58" s="192"/>
    </row>
    <row r="59" spans="1:33">
      <c r="D59" s="192"/>
    </row>
    <row r="60" spans="1:33">
      <c r="D60" s="192"/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0:C50"/>
    <mergeCell ref="A51:G5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52</v>
      </c>
      <c r="C4" s="200" t="s">
        <v>53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72</v>
      </c>
      <c r="C8" s="252" t="s">
        <v>73</v>
      </c>
      <c r="D8" s="235"/>
      <c r="E8" s="236"/>
      <c r="F8" s="237"/>
      <c r="G8" s="238">
        <f>SUMIF(AG9:AG11,"&lt;&gt;NOR",G9:G11)</f>
        <v>0</v>
      </c>
      <c r="H8" s="232"/>
      <c r="I8" s="232">
        <f>SUM(I9:I11)</f>
        <v>0</v>
      </c>
      <c r="J8" s="232"/>
      <c r="K8" s="232">
        <f>SUM(K9:K11)</f>
        <v>0</v>
      </c>
      <c r="L8" s="232"/>
      <c r="M8" s="232">
        <f>SUM(M9:M11)</f>
        <v>0</v>
      </c>
      <c r="N8" s="232"/>
      <c r="O8" s="232">
        <f>SUM(O9:O11)</f>
        <v>0</v>
      </c>
      <c r="P8" s="232"/>
      <c r="Q8" s="232">
        <f>SUM(Q9:Q11)</f>
        <v>0</v>
      </c>
      <c r="R8" s="232"/>
      <c r="S8" s="232"/>
      <c r="T8" s="232"/>
      <c r="U8" s="232"/>
      <c r="V8" s="232">
        <f>SUM(V9:V11)</f>
        <v>51.35</v>
      </c>
      <c r="W8" s="232"/>
      <c r="AG8" t="s">
        <v>127</v>
      </c>
    </row>
    <row r="9" spans="1:60" ht="22.5" outlineLevel="1">
      <c r="A9" s="245">
        <v>1</v>
      </c>
      <c r="B9" s="246" t="s">
        <v>415</v>
      </c>
      <c r="C9" s="253" t="s">
        <v>416</v>
      </c>
      <c r="D9" s="247" t="s">
        <v>130</v>
      </c>
      <c r="E9" s="248">
        <v>15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5.0000000000000002E-5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153</v>
      </c>
      <c r="T9" s="228" t="s">
        <v>349</v>
      </c>
      <c r="U9" s="228">
        <v>0.5</v>
      </c>
      <c r="V9" s="228">
        <f>ROUND(E9*U9,2)</f>
        <v>7.5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417</v>
      </c>
      <c r="C10" s="253" t="s">
        <v>418</v>
      </c>
      <c r="D10" s="247" t="s">
        <v>130</v>
      </c>
      <c r="E10" s="248">
        <v>3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5.0000000000000002E-5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153</v>
      </c>
      <c r="T10" s="228" t="s">
        <v>349</v>
      </c>
      <c r="U10" s="228">
        <v>0.5</v>
      </c>
      <c r="V10" s="228">
        <f>ROUND(E10*U10,2)</f>
        <v>1.5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419</v>
      </c>
      <c r="C11" s="253" t="s">
        <v>420</v>
      </c>
      <c r="D11" s="247" t="s">
        <v>130</v>
      </c>
      <c r="E11" s="248">
        <v>77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5.0000000000000002E-5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153</v>
      </c>
      <c r="T11" s="228" t="s">
        <v>349</v>
      </c>
      <c r="U11" s="228">
        <v>0.55000000000000004</v>
      </c>
      <c r="V11" s="228">
        <f>ROUND(E11*U11,2)</f>
        <v>42.35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>
      <c r="A12" s="233" t="s">
        <v>126</v>
      </c>
      <c r="B12" s="234" t="s">
        <v>76</v>
      </c>
      <c r="C12" s="252" t="s">
        <v>77</v>
      </c>
      <c r="D12" s="235"/>
      <c r="E12" s="236"/>
      <c r="F12" s="237"/>
      <c r="G12" s="238">
        <f>SUMIF(AG13:AG29,"&lt;&gt;NOR",G13:G29)</f>
        <v>0</v>
      </c>
      <c r="H12" s="232"/>
      <c r="I12" s="232">
        <f>SUM(I13:I29)</f>
        <v>0</v>
      </c>
      <c r="J12" s="232"/>
      <c r="K12" s="232">
        <f>SUM(K13:K29)</f>
        <v>0</v>
      </c>
      <c r="L12" s="232"/>
      <c r="M12" s="232">
        <f>SUM(M13:M29)</f>
        <v>0</v>
      </c>
      <c r="N12" s="232"/>
      <c r="O12" s="232">
        <f>SUM(O13:O29)</f>
        <v>1.6099999999999999</v>
      </c>
      <c r="P12" s="232"/>
      <c r="Q12" s="232">
        <f>SUM(Q13:Q29)</f>
        <v>17.88</v>
      </c>
      <c r="R12" s="232"/>
      <c r="S12" s="232"/>
      <c r="T12" s="232"/>
      <c r="U12" s="232"/>
      <c r="V12" s="232">
        <f>SUM(V13:V29)</f>
        <v>1169.1200000000001</v>
      </c>
      <c r="W12" s="232"/>
      <c r="AG12" t="s">
        <v>127</v>
      </c>
    </row>
    <row r="13" spans="1:60" outlineLevel="1">
      <c r="A13" s="245">
        <v>4</v>
      </c>
      <c r="B13" s="246" t="s">
        <v>421</v>
      </c>
      <c r="C13" s="253" t="s">
        <v>422</v>
      </c>
      <c r="D13" s="247" t="s">
        <v>423</v>
      </c>
      <c r="E13" s="248">
        <v>875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153</v>
      </c>
      <c r="T13" s="228" t="s">
        <v>349</v>
      </c>
      <c r="U13" s="228">
        <v>5.9000000000000004E-2</v>
      </c>
      <c r="V13" s="228">
        <f>ROUND(E13*U13,2)</f>
        <v>51.63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5</v>
      </c>
      <c r="B14" s="246" t="s">
        <v>424</v>
      </c>
      <c r="C14" s="253" t="s">
        <v>425</v>
      </c>
      <c r="D14" s="247" t="s">
        <v>423</v>
      </c>
      <c r="E14" s="248">
        <v>593.20000000000005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1.4920000000000001E-2</v>
      </c>
      <c r="Q14" s="228">
        <f>ROUND(E14*P14,2)</f>
        <v>8.85</v>
      </c>
      <c r="R14" s="228"/>
      <c r="S14" s="228" t="s">
        <v>153</v>
      </c>
      <c r="T14" s="228" t="s">
        <v>349</v>
      </c>
      <c r="U14" s="228">
        <v>0.41300000000000003</v>
      </c>
      <c r="V14" s="228">
        <f>ROUND(E14*U14,2)</f>
        <v>244.99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6</v>
      </c>
      <c r="B15" s="246" t="s">
        <v>426</v>
      </c>
      <c r="C15" s="253" t="s">
        <v>427</v>
      </c>
      <c r="D15" s="247" t="s">
        <v>130</v>
      </c>
      <c r="E15" s="248">
        <v>49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6.8300000000000001E-3</v>
      </c>
      <c r="O15" s="228">
        <f>ROUND(E15*N15,2)</f>
        <v>0.33</v>
      </c>
      <c r="P15" s="228">
        <v>0</v>
      </c>
      <c r="Q15" s="228">
        <f>ROUND(E15*P15,2)</f>
        <v>0</v>
      </c>
      <c r="R15" s="228"/>
      <c r="S15" s="228" t="s">
        <v>153</v>
      </c>
      <c r="T15" s="228" t="s">
        <v>349</v>
      </c>
      <c r="U15" s="228">
        <v>0.7370000000000001</v>
      </c>
      <c r="V15" s="228">
        <f>ROUND(E15*U15,2)</f>
        <v>36.11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7</v>
      </c>
      <c r="B16" s="246" t="s">
        <v>428</v>
      </c>
      <c r="C16" s="253" t="s">
        <v>429</v>
      </c>
      <c r="D16" s="247" t="s">
        <v>423</v>
      </c>
      <c r="E16" s="248">
        <v>245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4.7000000000000004E-4</v>
      </c>
      <c r="O16" s="228">
        <f>ROUND(E16*N16,2)</f>
        <v>0.12</v>
      </c>
      <c r="P16" s="228">
        <v>0</v>
      </c>
      <c r="Q16" s="228">
        <f>ROUND(E16*P16,2)</f>
        <v>0</v>
      </c>
      <c r="R16" s="228"/>
      <c r="S16" s="228" t="s">
        <v>153</v>
      </c>
      <c r="T16" s="228" t="s">
        <v>349</v>
      </c>
      <c r="U16" s="228">
        <v>0.35900000000000004</v>
      </c>
      <c r="V16" s="228">
        <f>ROUND(E16*U16,2)</f>
        <v>87.96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158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8</v>
      </c>
      <c r="B17" s="246" t="s">
        <v>430</v>
      </c>
      <c r="C17" s="253" t="s">
        <v>431</v>
      </c>
      <c r="D17" s="247" t="s">
        <v>423</v>
      </c>
      <c r="E17" s="248">
        <v>23.400000000000002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7.8000000000000009E-4</v>
      </c>
      <c r="O17" s="228">
        <f>ROUND(E17*N17,2)</f>
        <v>0.02</v>
      </c>
      <c r="P17" s="228">
        <v>0</v>
      </c>
      <c r="Q17" s="228">
        <f>ROUND(E17*P17,2)</f>
        <v>0</v>
      </c>
      <c r="R17" s="228"/>
      <c r="S17" s="228" t="s">
        <v>153</v>
      </c>
      <c r="T17" s="228" t="s">
        <v>349</v>
      </c>
      <c r="U17" s="228">
        <v>0.81900000000000006</v>
      </c>
      <c r="V17" s="228">
        <f>ROUND(E17*U17,2)</f>
        <v>19.16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9</v>
      </c>
      <c r="B18" s="246" t="s">
        <v>432</v>
      </c>
      <c r="C18" s="253" t="s">
        <v>433</v>
      </c>
      <c r="D18" s="247" t="s">
        <v>423</v>
      </c>
      <c r="E18" s="248">
        <v>593.20000000000005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1.3100000000000002E-3</v>
      </c>
      <c r="O18" s="228">
        <f>ROUND(E18*N18,2)</f>
        <v>0.78</v>
      </c>
      <c r="P18" s="228">
        <v>0</v>
      </c>
      <c r="Q18" s="228">
        <f>ROUND(E18*P18,2)</f>
        <v>0</v>
      </c>
      <c r="R18" s="228"/>
      <c r="S18" s="228" t="s">
        <v>153</v>
      </c>
      <c r="T18" s="228" t="s">
        <v>349</v>
      </c>
      <c r="U18" s="228">
        <v>0.79700000000000004</v>
      </c>
      <c r="V18" s="228">
        <f>ROUND(E18*U18,2)</f>
        <v>472.78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158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10</v>
      </c>
      <c r="B19" s="246" t="s">
        <v>434</v>
      </c>
      <c r="C19" s="253" t="s">
        <v>435</v>
      </c>
      <c r="D19" s="247" t="s">
        <v>423</v>
      </c>
      <c r="E19" s="248">
        <v>64.300000000000011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1.9800000000000004E-3</v>
      </c>
      <c r="O19" s="228">
        <f>ROUND(E19*N19,2)</f>
        <v>0.13</v>
      </c>
      <c r="P19" s="228">
        <v>0</v>
      </c>
      <c r="Q19" s="228">
        <f>ROUND(E19*P19,2)</f>
        <v>0</v>
      </c>
      <c r="R19" s="228"/>
      <c r="S19" s="228" t="s">
        <v>153</v>
      </c>
      <c r="T19" s="228" t="s">
        <v>349</v>
      </c>
      <c r="U19" s="228">
        <v>0.7390000000000001</v>
      </c>
      <c r="V19" s="228">
        <f>ROUND(E19*U19,2)</f>
        <v>47.52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158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11</v>
      </c>
      <c r="B20" s="246" t="s">
        <v>436</v>
      </c>
      <c r="C20" s="253" t="s">
        <v>437</v>
      </c>
      <c r="D20" s="247" t="s">
        <v>423</v>
      </c>
      <c r="E20" s="248">
        <v>6.2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2.1000000000000003E-3</v>
      </c>
      <c r="O20" s="228">
        <f>ROUND(E20*N20,2)</f>
        <v>0.01</v>
      </c>
      <c r="P20" s="228">
        <v>0</v>
      </c>
      <c r="Q20" s="228">
        <f>ROUND(E20*P20,2)</f>
        <v>0</v>
      </c>
      <c r="R20" s="228"/>
      <c r="S20" s="228" t="s">
        <v>153</v>
      </c>
      <c r="T20" s="228" t="s">
        <v>349</v>
      </c>
      <c r="U20" s="228">
        <v>0.8</v>
      </c>
      <c r="V20" s="228">
        <f>ROUND(E20*U20,2)</f>
        <v>4.96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158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12</v>
      </c>
      <c r="B21" s="246" t="s">
        <v>438</v>
      </c>
      <c r="C21" s="253" t="s">
        <v>439</v>
      </c>
      <c r="D21" s="247" t="s">
        <v>423</v>
      </c>
      <c r="E21" s="248">
        <v>33.900000000000006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3.5700000000000003E-3</v>
      </c>
      <c r="O21" s="228">
        <f>ROUND(E21*N21,2)</f>
        <v>0.12</v>
      </c>
      <c r="P21" s="228">
        <v>0</v>
      </c>
      <c r="Q21" s="228">
        <f>ROUND(E21*P21,2)</f>
        <v>0</v>
      </c>
      <c r="R21" s="228"/>
      <c r="S21" s="228" t="s">
        <v>153</v>
      </c>
      <c r="T21" s="228" t="s">
        <v>349</v>
      </c>
      <c r="U21" s="228">
        <v>0.55000000000000004</v>
      </c>
      <c r="V21" s="228">
        <f>ROUND(E21*U21,2)</f>
        <v>18.649999999999999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158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13</v>
      </c>
      <c r="B22" s="246" t="s">
        <v>440</v>
      </c>
      <c r="C22" s="253" t="s">
        <v>441</v>
      </c>
      <c r="D22" s="247" t="s">
        <v>423</v>
      </c>
      <c r="E22" s="248">
        <v>18.900000000000002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4.0300000000000006E-3</v>
      </c>
      <c r="O22" s="228">
        <f>ROUND(E22*N22,2)</f>
        <v>0.08</v>
      </c>
      <c r="P22" s="228">
        <v>0</v>
      </c>
      <c r="Q22" s="228">
        <f>ROUND(E22*P22,2)</f>
        <v>0</v>
      </c>
      <c r="R22" s="228"/>
      <c r="S22" s="228" t="s">
        <v>153</v>
      </c>
      <c r="T22" s="228" t="s">
        <v>349</v>
      </c>
      <c r="U22" s="228">
        <v>0.60000000000000009</v>
      </c>
      <c r="V22" s="228">
        <f>ROUND(E22*U22,2)</f>
        <v>11.34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158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14</v>
      </c>
      <c r="B23" s="246" t="s">
        <v>442</v>
      </c>
      <c r="C23" s="253" t="s">
        <v>443</v>
      </c>
      <c r="D23" s="247" t="s">
        <v>130</v>
      </c>
      <c r="E23" s="248">
        <v>76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153</v>
      </c>
      <c r="T23" s="228" t="s">
        <v>349</v>
      </c>
      <c r="U23" s="228">
        <v>0.17400000000000002</v>
      </c>
      <c r="V23" s="228">
        <f>ROUND(E23*U23,2)</f>
        <v>13.22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158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15</v>
      </c>
      <c r="B24" s="246" t="s">
        <v>444</v>
      </c>
      <c r="C24" s="253" t="s">
        <v>445</v>
      </c>
      <c r="D24" s="247" t="s">
        <v>130</v>
      </c>
      <c r="E24" s="248">
        <v>24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153</v>
      </c>
      <c r="T24" s="228" t="s">
        <v>349</v>
      </c>
      <c r="U24" s="228">
        <v>0.25900000000000001</v>
      </c>
      <c r="V24" s="228">
        <f>ROUND(E24*U24,2)</f>
        <v>6.22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158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16</v>
      </c>
      <c r="B25" s="246" t="s">
        <v>446</v>
      </c>
      <c r="C25" s="253" t="s">
        <v>447</v>
      </c>
      <c r="D25" s="247" t="s">
        <v>130</v>
      </c>
      <c r="E25" s="248">
        <v>14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4.9000000000000009E-4</v>
      </c>
      <c r="O25" s="228">
        <f>ROUND(E25*N25,2)</f>
        <v>0.01</v>
      </c>
      <c r="P25" s="228">
        <v>0</v>
      </c>
      <c r="Q25" s="228">
        <f>ROUND(E25*P25,2)</f>
        <v>0</v>
      </c>
      <c r="R25" s="228"/>
      <c r="S25" s="228" t="s">
        <v>153</v>
      </c>
      <c r="T25" s="228" t="s">
        <v>349</v>
      </c>
      <c r="U25" s="228">
        <v>0.13300000000000001</v>
      </c>
      <c r="V25" s="228">
        <f>ROUND(E25*U25,2)</f>
        <v>1.86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158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17</v>
      </c>
      <c r="B26" s="246" t="s">
        <v>448</v>
      </c>
      <c r="C26" s="253" t="s">
        <v>449</v>
      </c>
      <c r="D26" s="247" t="s">
        <v>338</v>
      </c>
      <c r="E26" s="248">
        <v>268.40000000000003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3.363E-2</v>
      </c>
      <c r="Q26" s="228">
        <f>ROUND(E26*P26,2)</f>
        <v>9.0299999999999994</v>
      </c>
      <c r="R26" s="228"/>
      <c r="S26" s="228" t="s">
        <v>153</v>
      </c>
      <c r="T26" s="228" t="s">
        <v>349</v>
      </c>
      <c r="U26" s="228">
        <v>0.56900000000000006</v>
      </c>
      <c r="V26" s="228">
        <f>ROUND(E26*U26,2)</f>
        <v>152.72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158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18</v>
      </c>
      <c r="B27" s="246" t="s">
        <v>450</v>
      </c>
      <c r="C27" s="253" t="s">
        <v>451</v>
      </c>
      <c r="D27" s="247" t="s">
        <v>356</v>
      </c>
      <c r="E27" s="248">
        <v>6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141</v>
      </c>
      <c r="T27" s="228" t="s">
        <v>142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158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39">
        <v>19</v>
      </c>
      <c r="B28" s="240" t="s">
        <v>452</v>
      </c>
      <c r="C28" s="254" t="s">
        <v>453</v>
      </c>
      <c r="D28" s="241" t="s">
        <v>130</v>
      </c>
      <c r="E28" s="242">
        <v>14</v>
      </c>
      <c r="F28" s="243"/>
      <c r="G28" s="244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3.8000000000000002E-4</v>
      </c>
      <c r="O28" s="228">
        <f>ROUND(E28*N28,2)</f>
        <v>0.01</v>
      </c>
      <c r="P28" s="228">
        <v>0</v>
      </c>
      <c r="Q28" s="228">
        <f>ROUND(E28*P28,2)</f>
        <v>0</v>
      </c>
      <c r="R28" s="228" t="s">
        <v>454</v>
      </c>
      <c r="S28" s="228" t="s">
        <v>153</v>
      </c>
      <c r="T28" s="228" t="s">
        <v>349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362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5">
        <v>20</v>
      </c>
      <c r="B29" s="226" t="s">
        <v>455</v>
      </c>
      <c r="C29" s="264" t="s">
        <v>456</v>
      </c>
      <c r="D29" s="227" t="s">
        <v>0</v>
      </c>
      <c r="E29" s="263"/>
      <c r="F29" s="229"/>
      <c r="G29" s="228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153</v>
      </c>
      <c r="T29" s="228" t="s">
        <v>349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379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>
      <c r="A30" s="233" t="s">
        <v>126</v>
      </c>
      <c r="B30" s="234" t="s">
        <v>78</v>
      </c>
      <c r="C30" s="252" t="s">
        <v>79</v>
      </c>
      <c r="D30" s="235"/>
      <c r="E30" s="236"/>
      <c r="F30" s="237"/>
      <c r="G30" s="238">
        <f>SUMIF(AG31:AG58,"&lt;&gt;NOR",G31:G58)</f>
        <v>0</v>
      </c>
      <c r="H30" s="232"/>
      <c r="I30" s="232">
        <f>SUM(I31:I58)</f>
        <v>0</v>
      </c>
      <c r="J30" s="232"/>
      <c r="K30" s="232">
        <f>SUM(K31:K58)</f>
        <v>0</v>
      </c>
      <c r="L30" s="232"/>
      <c r="M30" s="232">
        <f>SUM(M31:M58)</f>
        <v>0</v>
      </c>
      <c r="N30" s="232"/>
      <c r="O30" s="232">
        <f>SUM(O31:O58)</f>
        <v>2.5599999999999983</v>
      </c>
      <c r="P30" s="232"/>
      <c r="Q30" s="232">
        <f>SUM(Q31:Q58)</f>
        <v>0.53</v>
      </c>
      <c r="R30" s="232"/>
      <c r="S30" s="232"/>
      <c r="T30" s="232"/>
      <c r="U30" s="232"/>
      <c r="V30" s="232">
        <f>SUM(V31:V58)</f>
        <v>994.66000000000008</v>
      </c>
      <c r="W30" s="232"/>
      <c r="AG30" t="s">
        <v>127</v>
      </c>
    </row>
    <row r="31" spans="1:60" outlineLevel="1">
      <c r="A31" s="245">
        <v>21</v>
      </c>
      <c r="B31" s="246" t="s">
        <v>457</v>
      </c>
      <c r="C31" s="253" t="s">
        <v>458</v>
      </c>
      <c r="D31" s="247" t="s">
        <v>423</v>
      </c>
      <c r="E31" s="248">
        <v>1880.1000000000001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153</v>
      </c>
      <c r="T31" s="228" t="s">
        <v>349</v>
      </c>
      <c r="U31" s="228">
        <v>4.4000000000000004E-2</v>
      </c>
      <c r="V31" s="228">
        <f>ROUND(E31*U31,2)</f>
        <v>82.72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158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45">
        <v>22</v>
      </c>
      <c r="B32" s="246" t="s">
        <v>459</v>
      </c>
      <c r="C32" s="253" t="s">
        <v>460</v>
      </c>
      <c r="D32" s="247" t="s">
        <v>423</v>
      </c>
      <c r="E32" s="248">
        <v>1880.1000000000001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2.8000000000000003E-4</v>
      </c>
      <c r="Q32" s="228">
        <f>ROUND(E32*P32,2)</f>
        <v>0.53</v>
      </c>
      <c r="R32" s="228"/>
      <c r="S32" s="228" t="s">
        <v>153</v>
      </c>
      <c r="T32" s="228" t="s">
        <v>349</v>
      </c>
      <c r="U32" s="228">
        <v>5.2000000000000005E-2</v>
      </c>
      <c r="V32" s="228">
        <f>ROUND(E32*U32,2)</f>
        <v>97.77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23</v>
      </c>
      <c r="B33" s="246" t="s">
        <v>461</v>
      </c>
      <c r="C33" s="253" t="s">
        <v>462</v>
      </c>
      <c r="D33" s="247" t="s">
        <v>130</v>
      </c>
      <c r="E33" s="248">
        <v>84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6.0000000000000002E-5</v>
      </c>
      <c r="O33" s="228">
        <f>ROUND(E33*N33,2)</f>
        <v>0.01</v>
      </c>
      <c r="P33" s="228">
        <v>0</v>
      </c>
      <c r="Q33" s="228">
        <f>ROUND(E33*P33,2)</f>
        <v>0</v>
      </c>
      <c r="R33" s="228"/>
      <c r="S33" s="228" t="s">
        <v>153</v>
      </c>
      <c r="T33" s="228" t="s">
        <v>349</v>
      </c>
      <c r="U33" s="228">
        <v>0.32392000000000004</v>
      </c>
      <c r="V33" s="228">
        <f>ROUND(E33*U33,2)</f>
        <v>27.21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158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24</v>
      </c>
      <c r="B34" s="246" t="s">
        <v>463</v>
      </c>
      <c r="C34" s="253" t="s">
        <v>464</v>
      </c>
      <c r="D34" s="247" t="s">
        <v>423</v>
      </c>
      <c r="E34" s="248">
        <v>101.5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5.4100000000000007E-3</v>
      </c>
      <c r="O34" s="228">
        <f>ROUND(E34*N34,2)</f>
        <v>0.55000000000000004</v>
      </c>
      <c r="P34" s="228">
        <v>0</v>
      </c>
      <c r="Q34" s="228">
        <f>ROUND(E34*P34,2)</f>
        <v>0</v>
      </c>
      <c r="R34" s="228"/>
      <c r="S34" s="228" t="s">
        <v>153</v>
      </c>
      <c r="T34" s="228" t="s">
        <v>349</v>
      </c>
      <c r="U34" s="228">
        <v>0.68280000000000007</v>
      </c>
      <c r="V34" s="228">
        <f>ROUND(E34*U34,2)</f>
        <v>69.3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158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25</v>
      </c>
      <c r="B35" s="246" t="s">
        <v>465</v>
      </c>
      <c r="C35" s="253" t="s">
        <v>466</v>
      </c>
      <c r="D35" s="247" t="s">
        <v>423</v>
      </c>
      <c r="E35" s="248">
        <v>377.8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4.1000000000000005E-4</v>
      </c>
      <c r="O35" s="228">
        <f>ROUND(E35*N35,2)</f>
        <v>0.15</v>
      </c>
      <c r="P35" s="228">
        <v>0</v>
      </c>
      <c r="Q35" s="228">
        <f>ROUND(E35*P35,2)</f>
        <v>0</v>
      </c>
      <c r="R35" s="228"/>
      <c r="S35" s="228" t="s">
        <v>153</v>
      </c>
      <c r="T35" s="228" t="s">
        <v>349</v>
      </c>
      <c r="U35" s="228">
        <v>0.25800000000000001</v>
      </c>
      <c r="V35" s="228">
        <f>ROUND(E35*U35,2)</f>
        <v>97.47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467</v>
      </c>
      <c r="C36" s="253" t="s">
        <v>468</v>
      </c>
      <c r="D36" s="247" t="s">
        <v>423</v>
      </c>
      <c r="E36" s="248">
        <v>611.1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5.3000000000000009E-4</v>
      </c>
      <c r="O36" s="228">
        <f>ROUND(E36*N36,2)</f>
        <v>0.32</v>
      </c>
      <c r="P36" s="228">
        <v>0</v>
      </c>
      <c r="Q36" s="228">
        <f>ROUND(E36*P36,2)</f>
        <v>0</v>
      </c>
      <c r="R36" s="228"/>
      <c r="S36" s="228" t="s">
        <v>153</v>
      </c>
      <c r="T36" s="228" t="s">
        <v>349</v>
      </c>
      <c r="U36" s="228">
        <v>0.27890000000000004</v>
      </c>
      <c r="V36" s="228">
        <f>ROUND(E36*U36,2)</f>
        <v>170.44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158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469</v>
      </c>
      <c r="C37" s="253" t="s">
        <v>470</v>
      </c>
      <c r="D37" s="247" t="s">
        <v>423</v>
      </c>
      <c r="E37" s="248">
        <v>483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1.01E-3</v>
      </c>
      <c r="O37" s="228">
        <f>ROUND(E37*N37,2)</f>
        <v>0.49</v>
      </c>
      <c r="P37" s="228">
        <v>0</v>
      </c>
      <c r="Q37" s="228">
        <f>ROUND(E37*P37,2)</f>
        <v>0</v>
      </c>
      <c r="R37" s="228"/>
      <c r="S37" s="228" t="s">
        <v>153</v>
      </c>
      <c r="T37" s="228" t="s">
        <v>349</v>
      </c>
      <c r="U37" s="228">
        <v>0.38470000000000004</v>
      </c>
      <c r="V37" s="228">
        <f>ROUND(E37*U37,2)</f>
        <v>185.81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45">
        <v>28</v>
      </c>
      <c r="B38" s="246" t="s">
        <v>471</v>
      </c>
      <c r="C38" s="253" t="s">
        <v>472</v>
      </c>
      <c r="D38" s="247" t="s">
        <v>423</v>
      </c>
      <c r="E38" s="248">
        <v>187.8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1.41E-3</v>
      </c>
      <c r="O38" s="228">
        <f>ROUND(E38*N38,2)</f>
        <v>0.26</v>
      </c>
      <c r="P38" s="228">
        <v>0</v>
      </c>
      <c r="Q38" s="228">
        <f>ROUND(E38*P38,2)</f>
        <v>0</v>
      </c>
      <c r="R38" s="228"/>
      <c r="S38" s="228" t="s">
        <v>153</v>
      </c>
      <c r="T38" s="228" t="s">
        <v>349</v>
      </c>
      <c r="U38" s="228">
        <v>0.47670000000000001</v>
      </c>
      <c r="V38" s="228">
        <f>ROUND(E38*U38,2)</f>
        <v>89.52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158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45">
        <v>29</v>
      </c>
      <c r="B39" s="246" t="s">
        <v>473</v>
      </c>
      <c r="C39" s="253" t="s">
        <v>474</v>
      </c>
      <c r="D39" s="247" t="s">
        <v>423</v>
      </c>
      <c r="E39" s="248">
        <v>79.600000000000009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2.1800000000000001E-3</v>
      </c>
      <c r="O39" s="228">
        <f>ROUND(E39*N39,2)</f>
        <v>0.17</v>
      </c>
      <c r="P39" s="228">
        <v>0</v>
      </c>
      <c r="Q39" s="228">
        <f>ROUND(E39*P39,2)</f>
        <v>0</v>
      </c>
      <c r="R39" s="228"/>
      <c r="S39" s="228" t="s">
        <v>153</v>
      </c>
      <c r="T39" s="228" t="s">
        <v>349</v>
      </c>
      <c r="U39" s="228">
        <v>0.56180000000000008</v>
      </c>
      <c r="V39" s="228">
        <f>ROUND(E39*U39,2)</f>
        <v>44.72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158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475</v>
      </c>
      <c r="C40" s="253" t="s">
        <v>476</v>
      </c>
      <c r="D40" s="247" t="s">
        <v>423</v>
      </c>
      <c r="E40" s="248">
        <v>87.4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2.8500000000000001E-3</v>
      </c>
      <c r="O40" s="228">
        <f>ROUND(E40*N40,2)</f>
        <v>0.25</v>
      </c>
      <c r="P40" s="228">
        <v>0</v>
      </c>
      <c r="Q40" s="228">
        <f>ROUND(E40*P40,2)</f>
        <v>0</v>
      </c>
      <c r="R40" s="228"/>
      <c r="S40" s="228" t="s">
        <v>153</v>
      </c>
      <c r="T40" s="228" t="s">
        <v>349</v>
      </c>
      <c r="U40" s="228">
        <v>0.59900000000000009</v>
      </c>
      <c r="V40" s="228">
        <f>ROUND(E40*U40,2)</f>
        <v>52.35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158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45">
        <v>31</v>
      </c>
      <c r="B41" s="246" t="s">
        <v>477</v>
      </c>
      <c r="C41" s="253" t="s">
        <v>478</v>
      </c>
      <c r="D41" s="247" t="s">
        <v>130</v>
      </c>
      <c r="E41" s="248">
        <v>182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153</v>
      </c>
      <c r="T41" s="228" t="s">
        <v>349</v>
      </c>
      <c r="U41" s="228">
        <v>0.42500000000000004</v>
      </c>
      <c r="V41" s="228">
        <f>ROUND(E41*U41,2)</f>
        <v>77.349999999999994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158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45">
        <v>32</v>
      </c>
      <c r="B42" s="246" t="s">
        <v>479</v>
      </c>
      <c r="C42" s="253" t="s">
        <v>480</v>
      </c>
      <c r="D42" s="247" t="s">
        <v>423</v>
      </c>
      <c r="E42" s="248">
        <v>1880.1000000000001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153</v>
      </c>
      <c r="T42" s="228" t="s">
        <v>349</v>
      </c>
      <c r="U42" s="228">
        <v>0</v>
      </c>
      <c r="V42" s="228">
        <f>ROUND(E42*U42,2)</f>
        <v>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158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ht="22.5" outlineLevel="1">
      <c r="A43" s="245">
        <v>33</v>
      </c>
      <c r="B43" s="246" t="s">
        <v>481</v>
      </c>
      <c r="C43" s="253" t="s">
        <v>482</v>
      </c>
      <c r="D43" s="247" t="s">
        <v>423</v>
      </c>
      <c r="E43" s="248">
        <v>1880.1000000000001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153</v>
      </c>
      <c r="T43" s="228" t="s">
        <v>483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484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34</v>
      </c>
      <c r="B44" s="246" t="s">
        <v>485</v>
      </c>
      <c r="C44" s="253" t="s">
        <v>486</v>
      </c>
      <c r="D44" s="247" t="s">
        <v>423</v>
      </c>
      <c r="E44" s="248">
        <v>104.44000000000001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4.0000000000000003E-5</v>
      </c>
      <c r="O44" s="228">
        <f>ROUND(E44*N44,2)</f>
        <v>0</v>
      </c>
      <c r="P44" s="228">
        <v>0</v>
      </c>
      <c r="Q44" s="228">
        <f>ROUND(E44*P44,2)</f>
        <v>0</v>
      </c>
      <c r="R44" s="228" t="s">
        <v>454</v>
      </c>
      <c r="S44" s="228" t="s">
        <v>153</v>
      </c>
      <c r="T44" s="228" t="s">
        <v>349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362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outlineLevel="1">
      <c r="A45" s="245">
        <v>35</v>
      </c>
      <c r="B45" s="246" t="s">
        <v>487</v>
      </c>
      <c r="C45" s="253" t="s">
        <v>488</v>
      </c>
      <c r="D45" s="247" t="s">
        <v>423</v>
      </c>
      <c r="E45" s="248">
        <v>84.23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7.0000000000000007E-5</v>
      </c>
      <c r="O45" s="228">
        <f>ROUND(E45*N45,2)</f>
        <v>0.01</v>
      </c>
      <c r="P45" s="228">
        <v>0</v>
      </c>
      <c r="Q45" s="228">
        <f>ROUND(E45*P45,2)</f>
        <v>0</v>
      </c>
      <c r="R45" s="228" t="s">
        <v>454</v>
      </c>
      <c r="S45" s="228" t="s">
        <v>153</v>
      </c>
      <c r="T45" s="228" t="s">
        <v>349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362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45">
        <v>36</v>
      </c>
      <c r="B46" s="246" t="s">
        <v>489</v>
      </c>
      <c r="C46" s="253" t="s">
        <v>490</v>
      </c>
      <c r="D46" s="247" t="s">
        <v>423</v>
      </c>
      <c r="E46" s="248">
        <v>8.5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7.0000000000000007E-5</v>
      </c>
      <c r="O46" s="228">
        <f>ROUND(E46*N46,2)</f>
        <v>0</v>
      </c>
      <c r="P46" s="228">
        <v>0</v>
      </c>
      <c r="Q46" s="228">
        <f>ROUND(E46*P46,2)</f>
        <v>0</v>
      </c>
      <c r="R46" s="228" t="s">
        <v>454</v>
      </c>
      <c r="S46" s="228" t="s">
        <v>153</v>
      </c>
      <c r="T46" s="228" t="s">
        <v>349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362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45">
        <v>37</v>
      </c>
      <c r="B47" s="246" t="s">
        <v>491</v>
      </c>
      <c r="C47" s="253" t="s">
        <v>492</v>
      </c>
      <c r="D47" s="247" t="s">
        <v>423</v>
      </c>
      <c r="E47" s="248">
        <v>273.36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2.0000000000000002E-5</v>
      </c>
      <c r="O47" s="228">
        <f>ROUND(E47*N47,2)</f>
        <v>0.01</v>
      </c>
      <c r="P47" s="228">
        <v>0</v>
      </c>
      <c r="Q47" s="228">
        <f>ROUND(E47*P47,2)</f>
        <v>0</v>
      </c>
      <c r="R47" s="228" t="s">
        <v>454</v>
      </c>
      <c r="S47" s="228" t="s">
        <v>153</v>
      </c>
      <c r="T47" s="228" t="s">
        <v>349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362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45">
        <v>38</v>
      </c>
      <c r="B48" s="246" t="s">
        <v>493</v>
      </c>
      <c r="C48" s="253" t="s">
        <v>494</v>
      </c>
      <c r="D48" s="247" t="s">
        <v>423</v>
      </c>
      <c r="E48" s="248">
        <v>526.87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5.0000000000000002E-5</v>
      </c>
      <c r="O48" s="228">
        <f>ROUND(E48*N48,2)</f>
        <v>0.03</v>
      </c>
      <c r="P48" s="228">
        <v>0</v>
      </c>
      <c r="Q48" s="228">
        <f>ROUND(E48*P48,2)</f>
        <v>0</v>
      </c>
      <c r="R48" s="228" t="s">
        <v>454</v>
      </c>
      <c r="S48" s="228" t="s">
        <v>153</v>
      </c>
      <c r="T48" s="228" t="s">
        <v>349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362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45">
        <v>39</v>
      </c>
      <c r="B49" s="246" t="s">
        <v>495</v>
      </c>
      <c r="C49" s="253" t="s">
        <v>496</v>
      </c>
      <c r="D49" s="247" t="s">
        <v>423</v>
      </c>
      <c r="E49" s="248">
        <v>93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6.0000000000000002E-5</v>
      </c>
      <c r="O49" s="228">
        <f>ROUND(E49*N49,2)</f>
        <v>0.01</v>
      </c>
      <c r="P49" s="228">
        <v>0</v>
      </c>
      <c r="Q49" s="228">
        <f>ROUND(E49*P49,2)</f>
        <v>0</v>
      </c>
      <c r="R49" s="228" t="s">
        <v>454</v>
      </c>
      <c r="S49" s="228" t="s">
        <v>153</v>
      </c>
      <c r="T49" s="228" t="s">
        <v>349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362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45">
        <v>40</v>
      </c>
      <c r="B50" s="246" t="s">
        <v>497</v>
      </c>
      <c r="C50" s="253" t="s">
        <v>498</v>
      </c>
      <c r="D50" s="247" t="s">
        <v>423</v>
      </c>
      <c r="E50" s="248">
        <v>284.32000000000005</v>
      </c>
      <c r="F50" s="249"/>
      <c r="G50" s="250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1.1E-4</v>
      </c>
      <c r="O50" s="228">
        <f>ROUND(E50*N50,2)</f>
        <v>0.03</v>
      </c>
      <c r="P50" s="228">
        <v>0</v>
      </c>
      <c r="Q50" s="228">
        <f>ROUND(E50*P50,2)</f>
        <v>0</v>
      </c>
      <c r="R50" s="228" t="s">
        <v>454</v>
      </c>
      <c r="S50" s="228" t="s">
        <v>153</v>
      </c>
      <c r="T50" s="228" t="s">
        <v>349</v>
      </c>
      <c r="U50" s="228">
        <v>0</v>
      </c>
      <c r="V50" s="228">
        <f>ROUND(E50*U50,2)</f>
        <v>0</v>
      </c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362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45">
        <v>41</v>
      </c>
      <c r="B51" s="246" t="s">
        <v>499</v>
      </c>
      <c r="C51" s="253" t="s">
        <v>500</v>
      </c>
      <c r="D51" s="247" t="s">
        <v>423</v>
      </c>
      <c r="E51" s="248">
        <v>125.60000000000001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1.4000000000000001E-4</v>
      </c>
      <c r="O51" s="228">
        <f>ROUND(E51*N51,2)</f>
        <v>0.02</v>
      </c>
      <c r="P51" s="228">
        <v>0</v>
      </c>
      <c r="Q51" s="228">
        <f>ROUND(E51*P51,2)</f>
        <v>0</v>
      </c>
      <c r="R51" s="228" t="s">
        <v>454</v>
      </c>
      <c r="S51" s="228" t="s">
        <v>153</v>
      </c>
      <c r="T51" s="228" t="s">
        <v>349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362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45">
        <v>42</v>
      </c>
      <c r="B52" s="246" t="s">
        <v>501</v>
      </c>
      <c r="C52" s="253" t="s">
        <v>502</v>
      </c>
      <c r="D52" s="247" t="s">
        <v>423</v>
      </c>
      <c r="E52" s="248">
        <v>42.5</v>
      </c>
      <c r="F52" s="249"/>
      <c r="G52" s="250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1.8000000000000001E-4</v>
      </c>
      <c r="O52" s="228">
        <f>ROUND(E52*N52,2)</f>
        <v>0.01</v>
      </c>
      <c r="P52" s="228">
        <v>0</v>
      </c>
      <c r="Q52" s="228">
        <f>ROUND(E52*P52,2)</f>
        <v>0</v>
      </c>
      <c r="R52" s="228" t="s">
        <v>454</v>
      </c>
      <c r="S52" s="228" t="s">
        <v>153</v>
      </c>
      <c r="T52" s="228" t="s">
        <v>349</v>
      </c>
      <c r="U52" s="228">
        <v>0</v>
      </c>
      <c r="V52" s="228">
        <f>ROUND(E52*U52,2)</f>
        <v>0</v>
      </c>
      <c r="W52" s="22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362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45">
        <v>43</v>
      </c>
      <c r="B53" s="246" t="s">
        <v>503</v>
      </c>
      <c r="C53" s="253" t="s">
        <v>504</v>
      </c>
      <c r="D53" s="247" t="s">
        <v>423</v>
      </c>
      <c r="E53" s="248">
        <v>58.6</v>
      </c>
      <c r="F53" s="249"/>
      <c r="G53" s="250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1.9000000000000001E-4</v>
      </c>
      <c r="O53" s="228">
        <f>ROUND(E53*N53,2)</f>
        <v>0.01</v>
      </c>
      <c r="P53" s="228">
        <v>0</v>
      </c>
      <c r="Q53" s="228">
        <f>ROUND(E53*P53,2)</f>
        <v>0</v>
      </c>
      <c r="R53" s="228" t="s">
        <v>454</v>
      </c>
      <c r="S53" s="228" t="s">
        <v>153</v>
      </c>
      <c r="T53" s="228" t="s">
        <v>349</v>
      </c>
      <c r="U53" s="228">
        <v>0</v>
      </c>
      <c r="V53" s="228">
        <f>ROUND(E53*U53,2)</f>
        <v>0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362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ht="22.5" outlineLevel="1">
      <c r="A54" s="245">
        <v>44</v>
      </c>
      <c r="B54" s="246" t="s">
        <v>505</v>
      </c>
      <c r="C54" s="253" t="s">
        <v>506</v>
      </c>
      <c r="D54" s="247" t="s">
        <v>423</v>
      </c>
      <c r="E54" s="248">
        <v>198.68</v>
      </c>
      <c r="F54" s="249"/>
      <c r="G54" s="250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3.9000000000000005E-4</v>
      </c>
      <c r="O54" s="228">
        <f>ROUND(E54*N54,2)</f>
        <v>0.08</v>
      </c>
      <c r="P54" s="228">
        <v>0</v>
      </c>
      <c r="Q54" s="228">
        <f>ROUND(E54*P54,2)</f>
        <v>0</v>
      </c>
      <c r="R54" s="228" t="s">
        <v>454</v>
      </c>
      <c r="S54" s="228" t="s">
        <v>153</v>
      </c>
      <c r="T54" s="228" t="s">
        <v>349</v>
      </c>
      <c r="U54" s="228">
        <v>0</v>
      </c>
      <c r="V54" s="228">
        <f>ROUND(E54*U54,2)</f>
        <v>0</v>
      </c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362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ht="22.5" outlineLevel="1">
      <c r="A55" s="245">
        <v>45</v>
      </c>
      <c r="B55" s="246" t="s">
        <v>507</v>
      </c>
      <c r="C55" s="253" t="s">
        <v>508</v>
      </c>
      <c r="D55" s="247" t="s">
        <v>423</v>
      </c>
      <c r="E55" s="248">
        <v>62.2</v>
      </c>
      <c r="F55" s="249"/>
      <c r="G55" s="250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8.5000000000000006E-4</v>
      </c>
      <c r="O55" s="228">
        <f>ROUND(E55*N55,2)</f>
        <v>0.05</v>
      </c>
      <c r="P55" s="228">
        <v>0</v>
      </c>
      <c r="Q55" s="228">
        <f>ROUND(E55*P55,2)</f>
        <v>0</v>
      </c>
      <c r="R55" s="228" t="s">
        <v>454</v>
      </c>
      <c r="S55" s="228" t="s">
        <v>153</v>
      </c>
      <c r="T55" s="228" t="s">
        <v>349</v>
      </c>
      <c r="U55" s="228">
        <v>0</v>
      </c>
      <c r="V55" s="228">
        <f>ROUND(E55*U55,2)</f>
        <v>0</v>
      </c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362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45">
        <v>46</v>
      </c>
      <c r="B56" s="246" t="s">
        <v>509</v>
      </c>
      <c r="C56" s="253" t="s">
        <v>510</v>
      </c>
      <c r="D56" s="247" t="s">
        <v>423</v>
      </c>
      <c r="E56" s="248">
        <v>37.1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1.3200000000000002E-3</v>
      </c>
      <c r="O56" s="228">
        <f>ROUND(E56*N56,2)</f>
        <v>0.05</v>
      </c>
      <c r="P56" s="228">
        <v>0</v>
      </c>
      <c r="Q56" s="228">
        <f>ROUND(E56*P56,2)</f>
        <v>0</v>
      </c>
      <c r="R56" s="228" t="s">
        <v>454</v>
      </c>
      <c r="S56" s="228" t="s">
        <v>153</v>
      </c>
      <c r="T56" s="228" t="s">
        <v>349</v>
      </c>
      <c r="U56" s="228">
        <v>0</v>
      </c>
      <c r="V56" s="228">
        <f>ROUND(E56*U56,2)</f>
        <v>0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362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>
      <c r="A57" s="239">
        <v>47</v>
      </c>
      <c r="B57" s="240" t="s">
        <v>511</v>
      </c>
      <c r="C57" s="254" t="s">
        <v>512</v>
      </c>
      <c r="D57" s="241" t="s">
        <v>423</v>
      </c>
      <c r="E57" s="242">
        <v>28.8</v>
      </c>
      <c r="F57" s="243"/>
      <c r="G57" s="244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8">
        <v>1.8700000000000001E-3</v>
      </c>
      <c r="O57" s="228">
        <f>ROUND(E57*N57,2)</f>
        <v>0.05</v>
      </c>
      <c r="P57" s="228">
        <v>0</v>
      </c>
      <c r="Q57" s="228">
        <f>ROUND(E57*P57,2)</f>
        <v>0</v>
      </c>
      <c r="R57" s="228" t="s">
        <v>454</v>
      </c>
      <c r="S57" s="228" t="s">
        <v>153</v>
      </c>
      <c r="T57" s="228" t="s">
        <v>349</v>
      </c>
      <c r="U57" s="228">
        <v>0</v>
      </c>
      <c r="V57" s="228">
        <f>ROUND(E57*U57,2)</f>
        <v>0</v>
      </c>
      <c r="W57" s="22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362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25">
        <v>48</v>
      </c>
      <c r="B58" s="226" t="s">
        <v>513</v>
      </c>
      <c r="C58" s="264" t="s">
        <v>514</v>
      </c>
      <c r="D58" s="227" t="s">
        <v>0</v>
      </c>
      <c r="E58" s="263"/>
      <c r="F58" s="229"/>
      <c r="G58" s="228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</v>
      </c>
      <c r="Q58" s="228">
        <f>ROUND(E58*P58,2)</f>
        <v>0</v>
      </c>
      <c r="R58" s="228"/>
      <c r="S58" s="228" t="s">
        <v>153</v>
      </c>
      <c r="T58" s="228" t="s">
        <v>349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379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>
      <c r="A59" s="233" t="s">
        <v>126</v>
      </c>
      <c r="B59" s="234" t="s">
        <v>80</v>
      </c>
      <c r="C59" s="252" t="s">
        <v>81</v>
      </c>
      <c r="D59" s="235"/>
      <c r="E59" s="236"/>
      <c r="F59" s="237"/>
      <c r="G59" s="238">
        <f>SUMIF(AG60:AG92,"&lt;&gt;NOR",G60:G92)</f>
        <v>0</v>
      </c>
      <c r="H59" s="232"/>
      <c r="I59" s="232">
        <f>SUM(I60:I92)</f>
        <v>0</v>
      </c>
      <c r="J59" s="232"/>
      <c r="K59" s="232">
        <f>SUM(K60:K92)</f>
        <v>0</v>
      </c>
      <c r="L59" s="232"/>
      <c r="M59" s="232">
        <f>SUM(M60:M92)</f>
        <v>0</v>
      </c>
      <c r="N59" s="232"/>
      <c r="O59" s="232">
        <f>SUM(O60:O92)</f>
        <v>1.8700000000000003</v>
      </c>
      <c r="P59" s="232"/>
      <c r="Q59" s="232">
        <f>SUM(Q60:Q92)</f>
        <v>2.87</v>
      </c>
      <c r="R59" s="232"/>
      <c r="S59" s="232"/>
      <c r="T59" s="232"/>
      <c r="U59" s="232"/>
      <c r="V59" s="232">
        <f>SUM(V60:V92)</f>
        <v>297.48</v>
      </c>
      <c r="W59" s="232"/>
      <c r="AG59" t="s">
        <v>127</v>
      </c>
    </row>
    <row r="60" spans="1:60" ht="22.5" outlineLevel="1">
      <c r="A60" s="245">
        <v>49</v>
      </c>
      <c r="B60" s="246" t="s">
        <v>515</v>
      </c>
      <c r="C60" s="253" t="s">
        <v>516</v>
      </c>
      <c r="D60" s="247" t="s">
        <v>130</v>
      </c>
      <c r="E60" s="248">
        <v>16</v>
      </c>
      <c r="F60" s="249"/>
      <c r="G60" s="250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7.5000000000000002E-4</v>
      </c>
      <c r="O60" s="228">
        <f>ROUND(E60*N60,2)</f>
        <v>0.01</v>
      </c>
      <c r="P60" s="228">
        <v>0</v>
      </c>
      <c r="Q60" s="228">
        <f>ROUND(E60*P60,2)</f>
        <v>0</v>
      </c>
      <c r="R60" s="228"/>
      <c r="S60" s="228" t="s">
        <v>153</v>
      </c>
      <c r="T60" s="228" t="s">
        <v>349</v>
      </c>
      <c r="U60" s="228">
        <v>0.2</v>
      </c>
      <c r="V60" s="228">
        <f>ROUND(E60*U60,2)</f>
        <v>3.2</v>
      </c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158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45">
        <v>50</v>
      </c>
      <c r="B61" s="246" t="s">
        <v>517</v>
      </c>
      <c r="C61" s="253" t="s">
        <v>518</v>
      </c>
      <c r="D61" s="247" t="s">
        <v>519</v>
      </c>
      <c r="E61" s="248">
        <v>24</v>
      </c>
      <c r="F61" s="249"/>
      <c r="G61" s="250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0</v>
      </c>
      <c r="O61" s="228">
        <f>ROUND(E61*N61,2)</f>
        <v>0</v>
      </c>
      <c r="P61" s="228">
        <v>1.9330000000000003E-2</v>
      </c>
      <c r="Q61" s="228">
        <f>ROUND(E61*P61,2)</f>
        <v>0.46</v>
      </c>
      <c r="R61" s="228"/>
      <c r="S61" s="228" t="s">
        <v>153</v>
      </c>
      <c r="T61" s="228" t="s">
        <v>349</v>
      </c>
      <c r="U61" s="228">
        <v>0.59000000000000008</v>
      </c>
      <c r="V61" s="228">
        <f>ROUND(E61*U61,2)</f>
        <v>14.16</v>
      </c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158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>
      <c r="A62" s="245">
        <v>51</v>
      </c>
      <c r="B62" s="246" t="s">
        <v>520</v>
      </c>
      <c r="C62" s="253" t="s">
        <v>521</v>
      </c>
      <c r="D62" s="247" t="s">
        <v>519</v>
      </c>
      <c r="E62" s="248">
        <v>24</v>
      </c>
      <c r="F62" s="249"/>
      <c r="G62" s="250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1.839E-2</v>
      </c>
      <c r="O62" s="228">
        <f>ROUND(E62*N62,2)</f>
        <v>0.44</v>
      </c>
      <c r="P62" s="228">
        <v>0</v>
      </c>
      <c r="Q62" s="228">
        <f>ROUND(E62*P62,2)</f>
        <v>0</v>
      </c>
      <c r="R62" s="228"/>
      <c r="S62" s="228" t="s">
        <v>153</v>
      </c>
      <c r="T62" s="228" t="s">
        <v>349</v>
      </c>
      <c r="U62" s="228">
        <v>0.97300000000000009</v>
      </c>
      <c r="V62" s="228">
        <f>ROUND(E62*U62,2)</f>
        <v>23.35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158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45">
        <v>52</v>
      </c>
      <c r="B63" s="246" t="s">
        <v>522</v>
      </c>
      <c r="C63" s="253" t="s">
        <v>523</v>
      </c>
      <c r="D63" s="247" t="s">
        <v>519</v>
      </c>
      <c r="E63" s="248">
        <v>45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0</v>
      </c>
      <c r="O63" s="228">
        <f>ROUND(E63*N63,2)</f>
        <v>0</v>
      </c>
      <c r="P63" s="228">
        <v>1.9460000000000002E-2</v>
      </c>
      <c r="Q63" s="228">
        <f>ROUND(E63*P63,2)</f>
        <v>0.88</v>
      </c>
      <c r="R63" s="228"/>
      <c r="S63" s="228" t="s">
        <v>153</v>
      </c>
      <c r="T63" s="228" t="s">
        <v>349</v>
      </c>
      <c r="U63" s="228">
        <v>0.38200000000000001</v>
      </c>
      <c r="V63" s="228">
        <f>ROUND(E63*U63,2)</f>
        <v>17.190000000000001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158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45">
        <v>53</v>
      </c>
      <c r="B64" s="246" t="s">
        <v>524</v>
      </c>
      <c r="C64" s="253" t="s">
        <v>525</v>
      </c>
      <c r="D64" s="247" t="s">
        <v>519</v>
      </c>
      <c r="E64" s="248">
        <v>14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1.6010000000000003E-2</v>
      </c>
      <c r="O64" s="228">
        <f>ROUND(E64*N64,2)</f>
        <v>0.22</v>
      </c>
      <c r="P64" s="228">
        <v>0</v>
      </c>
      <c r="Q64" s="228">
        <f>ROUND(E64*P64,2)</f>
        <v>0</v>
      </c>
      <c r="R64" s="228"/>
      <c r="S64" s="228" t="s">
        <v>153</v>
      </c>
      <c r="T64" s="228" t="s">
        <v>349</v>
      </c>
      <c r="U64" s="228">
        <v>1.1890000000000001</v>
      </c>
      <c r="V64" s="228">
        <f>ROUND(E64*U64,2)</f>
        <v>16.649999999999999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158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45">
        <v>54</v>
      </c>
      <c r="B65" s="246" t="s">
        <v>526</v>
      </c>
      <c r="C65" s="253" t="s">
        <v>527</v>
      </c>
      <c r="D65" s="247" t="s">
        <v>519</v>
      </c>
      <c r="E65" s="248">
        <v>2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1.7010000000000001E-2</v>
      </c>
      <c r="O65" s="228">
        <f>ROUND(E65*N65,2)</f>
        <v>0.03</v>
      </c>
      <c r="P65" s="228">
        <v>0</v>
      </c>
      <c r="Q65" s="228">
        <f>ROUND(E65*P65,2)</f>
        <v>0</v>
      </c>
      <c r="R65" s="228"/>
      <c r="S65" s="228" t="s">
        <v>153</v>
      </c>
      <c r="T65" s="228" t="s">
        <v>349</v>
      </c>
      <c r="U65" s="228">
        <v>1.2530000000000001</v>
      </c>
      <c r="V65" s="228">
        <f>ROUND(E65*U65,2)</f>
        <v>2.5099999999999998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158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45">
        <v>55</v>
      </c>
      <c r="B66" s="246" t="s">
        <v>528</v>
      </c>
      <c r="C66" s="253" t="s">
        <v>529</v>
      </c>
      <c r="D66" s="247" t="s">
        <v>519</v>
      </c>
      <c r="E66" s="248">
        <v>31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1.3710000000000002E-2</v>
      </c>
      <c r="O66" s="228">
        <f>ROUND(E66*N66,2)</f>
        <v>0.43</v>
      </c>
      <c r="P66" s="228">
        <v>0</v>
      </c>
      <c r="Q66" s="228">
        <f>ROUND(E66*P66,2)</f>
        <v>0</v>
      </c>
      <c r="R66" s="228"/>
      <c r="S66" s="228" t="s">
        <v>153</v>
      </c>
      <c r="T66" s="228" t="s">
        <v>349</v>
      </c>
      <c r="U66" s="228">
        <v>1.1890000000000001</v>
      </c>
      <c r="V66" s="228">
        <f>ROUND(E66*U66,2)</f>
        <v>36.86</v>
      </c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158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45">
        <v>56</v>
      </c>
      <c r="B67" s="246" t="s">
        <v>530</v>
      </c>
      <c r="C67" s="253" t="s">
        <v>531</v>
      </c>
      <c r="D67" s="247" t="s">
        <v>519</v>
      </c>
      <c r="E67" s="248">
        <v>1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1.4100000000000001E-2</v>
      </c>
      <c r="O67" s="228">
        <f>ROUND(E67*N67,2)</f>
        <v>0.01</v>
      </c>
      <c r="P67" s="228">
        <v>0</v>
      </c>
      <c r="Q67" s="228">
        <f>ROUND(E67*P67,2)</f>
        <v>0</v>
      </c>
      <c r="R67" s="228"/>
      <c r="S67" s="228" t="s">
        <v>153</v>
      </c>
      <c r="T67" s="228" t="s">
        <v>349</v>
      </c>
      <c r="U67" s="228">
        <v>0.97300000000000009</v>
      </c>
      <c r="V67" s="228">
        <f>ROUND(E67*U67,2)</f>
        <v>0.97</v>
      </c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158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45">
        <v>57</v>
      </c>
      <c r="B68" s="246" t="s">
        <v>532</v>
      </c>
      <c r="C68" s="253" t="s">
        <v>533</v>
      </c>
      <c r="D68" s="247" t="s">
        <v>519</v>
      </c>
      <c r="E68" s="248">
        <v>5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1.7000000000000001E-4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153</v>
      </c>
      <c r="T68" s="228" t="s">
        <v>349</v>
      </c>
      <c r="U68" s="228">
        <v>2.9000000000000004</v>
      </c>
      <c r="V68" s="228">
        <f>ROUND(E68*U68,2)</f>
        <v>14.5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158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45">
        <v>58</v>
      </c>
      <c r="B69" s="246" t="s">
        <v>534</v>
      </c>
      <c r="C69" s="253" t="s">
        <v>535</v>
      </c>
      <c r="D69" s="247" t="s">
        <v>519</v>
      </c>
      <c r="E69" s="248">
        <v>15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0</v>
      </c>
      <c r="O69" s="228">
        <f>ROUND(E69*N69,2)</f>
        <v>0</v>
      </c>
      <c r="P69" s="228">
        <v>8.8000000000000009E-2</v>
      </c>
      <c r="Q69" s="228">
        <f>ROUND(E69*P69,2)</f>
        <v>1.32</v>
      </c>
      <c r="R69" s="228"/>
      <c r="S69" s="228" t="s">
        <v>153</v>
      </c>
      <c r="T69" s="228" t="s">
        <v>349</v>
      </c>
      <c r="U69" s="228">
        <v>0.69300000000000006</v>
      </c>
      <c r="V69" s="228">
        <f>ROUND(E69*U69,2)</f>
        <v>10.4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158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45">
        <v>59</v>
      </c>
      <c r="B70" s="246" t="s">
        <v>536</v>
      </c>
      <c r="C70" s="253" t="s">
        <v>537</v>
      </c>
      <c r="D70" s="247" t="s">
        <v>519</v>
      </c>
      <c r="E70" s="248">
        <v>2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2.3000000000000004E-3</v>
      </c>
      <c r="O70" s="228">
        <f>ROUND(E70*N70,2)</f>
        <v>0</v>
      </c>
      <c r="P70" s="228">
        <v>0</v>
      </c>
      <c r="Q70" s="228">
        <f>ROUND(E70*P70,2)</f>
        <v>0</v>
      </c>
      <c r="R70" s="228"/>
      <c r="S70" s="228" t="s">
        <v>153</v>
      </c>
      <c r="T70" s="228" t="s">
        <v>349</v>
      </c>
      <c r="U70" s="228">
        <v>0.38</v>
      </c>
      <c r="V70" s="228">
        <f>ROUND(E70*U70,2)</f>
        <v>0.76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158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45">
        <v>60</v>
      </c>
      <c r="B71" s="246" t="s">
        <v>538</v>
      </c>
      <c r="C71" s="253" t="s">
        <v>539</v>
      </c>
      <c r="D71" s="247" t="s">
        <v>519</v>
      </c>
      <c r="E71" s="248">
        <v>24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1E-3</v>
      </c>
      <c r="O71" s="228">
        <f>ROUND(E71*N71,2)</f>
        <v>0.02</v>
      </c>
      <c r="P71" s="228">
        <v>0</v>
      </c>
      <c r="Q71" s="228">
        <f>ROUND(E71*P71,2)</f>
        <v>0</v>
      </c>
      <c r="R71" s="228"/>
      <c r="S71" s="228" t="s">
        <v>153</v>
      </c>
      <c r="T71" s="228" t="s">
        <v>349</v>
      </c>
      <c r="U71" s="228">
        <v>0.63</v>
      </c>
      <c r="V71" s="228">
        <f>ROUND(E71*U71,2)</f>
        <v>15.12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158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45">
        <v>61</v>
      </c>
      <c r="B72" s="246" t="s">
        <v>540</v>
      </c>
      <c r="C72" s="253" t="s">
        <v>541</v>
      </c>
      <c r="D72" s="247" t="s">
        <v>519</v>
      </c>
      <c r="E72" s="248">
        <v>10</v>
      </c>
      <c r="F72" s="249"/>
      <c r="G72" s="250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7.2000000000000005E-4</v>
      </c>
      <c r="O72" s="228">
        <f>ROUND(E72*N72,2)</f>
        <v>0.01</v>
      </c>
      <c r="P72" s="228">
        <v>0</v>
      </c>
      <c r="Q72" s="228">
        <f>ROUND(E72*P72,2)</f>
        <v>0</v>
      </c>
      <c r="R72" s="228"/>
      <c r="S72" s="228" t="s">
        <v>153</v>
      </c>
      <c r="T72" s="228" t="s">
        <v>349</v>
      </c>
      <c r="U72" s="228">
        <v>0.50600000000000001</v>
      </c>
      <c r="V72" s="228">
        <f>ROUND(E72*U72,2)</f>
        <v>5.0599999999999996</v>
      </c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158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45">
        <v>62</v>
      </c>
      <c r="B73" s="246" t="s">
        <v>542</v>
      </c>
      <c r="C73" s="253" t="s">
        <v>543</v>
      </c>
      <c r="D73" s="247" t="s">
        <v>519</v>
      </c>
      <c r="E73" s="248">
        <v>15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9.2000000000000016E-3</v>
      </c>
      <c r="Q73" s="228">
        <f>ROUND(E73*P73,2)</f>
        <v>0.14000000000000001</v>
      </c>
      <c r="R73" s="228"/>
      <c r="S73" s="228" t="s">
        <v>153</v>
      </c>
      <c r="T73" s="228" t="s">
        <v>349</v>
      </c>
      <c r="U73" s="228">
        <v>0.46500000000000002</v>
      </c>
      <c r="V73" s="228">
        <f>ROUND(E73*U73,2)</f>
        <v>6.98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158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45">
        <v>63</v>
      </c>
      <c r="B74" s="246" t="s">
        <v>544</v>
      </c>
      <c r="C74" s="253" t="s">
        <v>545</v>
      </c>
      <c r="D74" s="247" t="s">
        <v>519</v>
      </c>
      <c r="E74" s="248">
        <v>3</v>
      </c>
      <c r="F74" s="249"/>
      <c r="G74" s="250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1.4440000000000001E-2</v>
      </c>
      <c r="O74" s="228">
        <f>ROUND(E74*N74,2)</f>
        <v>0.04</v>
      </c>
      <c r="P74" s="228">
        <v>0</v>
      </c>
      <c r="Q74" s="228">
        <f>ROUND(E74*P74,2)</f>
        <v>0</v>
      </c>
      <c r="R74" s="228"/>
      <c r="S74" s="228" t="s">
        <v>153</v>
      </c>
      <c r="T74" s="228" t="s">
        <v>349</v>
      </c>
      <c r="U74" s="228">
        <v>1.25</v>
      </c>
      <c r="V74" s="228">
        <f>ROUND(E74*U74,2)</f>
        <v>3.75</v>
      </c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158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45">
        <v>64</v>
      </c>
      <c r="B75" s="246" t="s">
        <v>546</v>
      </c>
      <c r="C75" s="253" t="s">
        <v>547</v>
      </c>
      <c r="D75" s="247" t="s">
        <v>130</v>
      </c>
      <c r="E75" s="248">
        <v>5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2.5800000000000003E-3</v>
      </c>
      <c r="O75" s="228">
        <f>ROUND(E75*N75,2)</f>
        <v>0.01</v>
      </c>
      <c r="P75" s="228">
        <v>0</v>
      </c>
      <c r="Q75" s="228">
        <f>ROUND(E75*P75,2)</f>
        <v>0</v>
      </c>
      <c r="R75" s="228"/>
      <c r="S75" s="228" t="s">
        <v>153</v>
      </c>
      <c r="T75" s="228" t="s">
        <v>349</v>
      </c>
      <c r="U75" s="228">
        <v>3.9810000000000003</v>
      </c>
      <c r="V75" s="228">
        <f>ROUND(E75*U75,2)</f>
        <v>19.91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158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ht="22.5" outlineLevel="1">
      <c r="A76" s="245">
        <v>65</v>
      </c>
      <c r="B76" s="246" t="s">
        <v>548</v>
      </c>
      <c r="C76" s="253" t="s">
        <v>549</v>
      </c>
      <c r="D76" s="247" t="s">
        <v>130</v>
      </c>
      <c r="E76" s="248">
        <v>33</v>
      </c>
      <c r="F76" s="249"/>
      <c r="G76" s="250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1E-3</v>
      </c>
      <c r="O76" s="228">
        <f>ROUND(E76*N76,2)</f>
        <v>0.03</v>
      </c>
      <c r="P76" s="228">
        <v>0</v>
      </c>
      <c r="Q76" s="228">
        <f>ROUND(E76*P76,2)</f>
        <v>0</v>
      </c>
      <c r="R76" s="228"/>
      <c r="S76" s="228" t="s">
        <v>153</v>
      </c>
      <c r="T76" s="228" t="s">
        <v>349</v>
      </c>
      <c r="U76" s="228">
        <v>0.44500000000000001</v>
      </c>
      <c r="V76" s="228">
        <f>ROUND(E76*U76,2)</f>
        <v>14.69</v>
      </c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158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45">
        <v>66</v>
      </c>
      <c r="B77" s="246" t="s">
        <v>550</v>
      </c>
      <c r="C77" s="253" t="s">
        <v>551</v>
      </c>
      <c r="D77" s="247" t="s">
        <v>130</v>
      </c>
      <c r="E77" s="248">
        <v>15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1.6400000000000002E-3</v>
      </c>
      <c r="O77" s="228">
        <f>ROUND(E77*N77,2)</f>
        <v>0.02</v>
      </c>
      <c r="P77" s="228">
        <v>0</v>
      </c>
      <c r="Q77" s="228">
        <f>ROUND(E77*P77,2)</f>
        <v>0</v>
      </c>
      <c r="R77" s="228"/>
      <c r="S77" s="228" t="s">
        <v>153</v>
      </c>
      <c r="T77" s="228" t="s">
        <v>349</v>
      </c>
      <c r="U77" s="228">
        <v>0.48500000000000004</v>
      </c>
      <c r="V77" s="228">
        <f>ROUND(E77*U77,2)</f>
        <v>7.28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158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>
      <c r="A78" s="245">
        <v>67</v>
      </c>
      <c r="B78" s="246" t="s">
        <v>552</v>
      </c>
      <c r="C78" s="253" t="s">
        <v>553</v>
      </c>
      <c r="D78" s="247" t="s">
        <v>130</v>
      </c>
      <c r="E78" s="248">
        <v>14</v>
      </c>
      <c r="F78" s="249"/>
      <c r="G78" s="250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2.3000000000000004E-3</v>
      </c>
      <c r="O78" s="228">
        <f>ROUND(E78*N78,2)</f>
        <v>0.03</v>
      </c>
      <c r="P78" s="228">
        <v>0</v>
      </c>
      <c r="Q78" s="228">
        <f>ROUND(E78*P78,2)</f>
        <v>0</v>
      </c>
      <c r="R78" s="228"/>
      <c r="S78" s="228" t="s">
        <v>153</v>
      </c>
      <c r="T78" s="228" t="s">
        <v>349</v>
      </c>
      <c r="U78" s="228">
        <v>0.51500000000000001</v>
      </c>
      <c r="V78" s="228">
        <f>ROUND(E78*U78,2)</f>
        <v>7.21</v>
      </c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158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45">
        <v>68</v>
      </c>
      <c r="B79" s="246" t="s">
        <v>554</v>
      </c>
      <c r="C79" s="253" t="s">
        <v>555</v>
      </c>
      <c r="D79" s="247" t="s">
        <v>130</v>
      </c>
      <c r="E79" s="248">
        <v>2</v>
      </c>
      <c r="F79" s="249"/>
      <c r="G79" s="250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1.8000000000000002E-3</v>
      </c>
      <c r="O79" s="228">
        <f>ROUND(E79*N79,2)</f>
        <v>0</v>
      </c>
      <c r="P79" s="228">
        <v>0</v>
      </c>
      <c r="Q79" s="228">
        <f>ROUND(E79*P79,2)</f>
        <v>0</v>
      </c>
      <c r="R79" s="228"/>
      <c r="S79" s="228" t="s">
        <v>153</v>
      </c>
      <c r="T79" s="228" t="s">
        <v>349</v>
      </c>
      <c r="U79" s="228">
        <v>0.53500000000000003</v>
      </c>
      <c r="V79" s="228">
        <f>ROUND(E79*U79,2)</f>
        <v>1.07</v>
      </c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158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45">
        <v>69</v>
      </c>
      <c r="B80" s="246" t="s">
        <v>556</v>
      </c>
      <c r="C80" s="253" t="s">
        <v>557</v>
      </c>
      <c r="D80" s="247" t="s">
        <v>519</v>
      </c>
      <c r="E80" s="248">
        <v>45</v>
      </c>
      <c r="F80" s="249"/>
      <c r="G80" s="250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0</v>
      </c>
      <c r="O80" s="228">
        <f>ROUND(E80*N80,2)</f>
        <v>0</v>
      </c>
      <c r="P80" s="228">
        <v>8.6000000000000009E-4</v>
      </c>
      <c r="Q80" s="228">
        <f>ROUND(E80*P80,2)</f>
        <v>0.04</v>
      </c>
      <c r="R80" s="228"/>
      <c r="S80" s="228" t="s">
        <v>153</v>
      </c>
      <c r="T80" s="228" t="s">
        <v>349</v>
      </c>
      <c r="U80" s="228">
        <v>0.222</v>
      </c>
      <c r="V80" s="228">
        <f>ROUND(E80*U80,2)</f>
        <v>9.99</v>
      </c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158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ht="22.5" outlineLevel="1">
      <c r="A81" s="245">
        <v>70</v>
      </c>
      <c r="B81" s="246" t="s">
        <v>558</v>
      </c>
      <c r="C81" s="253" t="s">
        <v>559</v>
      </c>
      <c r="D81" s="247" t="s">
        <v>519</v>
      </c>
      <c r="E81" s="248">
        <v>1</v>
      </c>
      <c r="F81" s="249"/>
      <c r="G81" s="250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1.34E-3</v>
      </c>
      <c r="O81" s="228">
        <f>ROUND(E81*N81,2)</f>
        <v>0</v>
      </c>
      <c r="P81" s="228">
        <v>0</v>
      </c>
      <c r="Q81" s="228">
        <f>ROUND(E81*P81,2)</f>
        <v>0</v>
      </c>
      <c r="R81" s="228"/>
      <c r="S81" s="228" t="s">
        <v>153</v>
      </c>
      <c r="T81" s="228" t="s">
        <v>349</v>
      </c>
      <c r="U81" s="228">
        <v>0.58700000000000008</v>
      </c>
      <c r="V81" s="228">
        <f>ROUND(E81*U81,2)</f>
        <v>0.59</v>
      </c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158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>
      <c r="A82" s="245">
        <v>71</v>
      </c>
      <c r="B82" s="246" t="s">
        <v>560</v>
      </c>
      <c r="C82" s="253" t="s">
        <v>561</v>
      </c>
      <c r="D82" s="247" t="s">
        <v>130</v>
      </c>
      <c r="E82" s="248">
        <v>22</v>
      </c>
      <c r="F82" s="249"/>
      <c r="G82" s="250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8">
        <v>1.5200000000000001E-3</v>
      </c>
      <c r="O82" s="228">
        <f>ROUND(E82*N82,2)</f>
        <v>0.03</v>
      </c>
      <c r="P82" s="228">
        <v>0</v>
      </c>
      <c r="Q82" s="228">
        <f>ROUND(E82*P82,2)</f>
        <v>0</v>
      </c>
      <c r="R82" s="228"/>
      <c r="S82" s="228" t="s">
        <v>153</v>
      </c>
      <c r="T82" s="228" t="s">
        <v>349</v>
      </c>
      <c r="U82" s="228">
        <v>0.58700000000000008</v>
      </c>
      <c r="V82" s="228">
        <f>ROUND(E82*U82,2)</f>
        <v>12.91</v>
      </c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158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45">
        <v>72</v>
      </c>
      <c r="B83" s="246" t="s">
        <v>562</v>
      </c>
      <c r="C83" s="253" t="s">
        <v>563</v>
      </c>
      <c r="D83" s="247" t="s">
        <v>130</v>
      </c>
      <c r="E83" s="248">
        <v>15</v>
      </c>
      <c r="F83" s="249"/>
      <c r="G83" s="250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0</v>
      </c>
      <c r="O83" s="228">
        <f>ROUND(E83*N83,2)</f>
        <v>0</v>
      </c>
      <c r="P83" s="228">
        <v>2.2500000000000003E-3</v>
      </c>
      <c r="Q83" s="228">
        <f>ROUND(E83*P83,2)</f>
        <v>0.03</v>
      </c>
      <c r="R83" s="228"/>
      <c r="S83" s="228" t="s">
        <v>153</v>
      </c>
      <c r="T83" s="228" t="s">
        <v>349</v>
      </c>
      <c r="U83" s="228">
        <v>0.40700000000000003</v>
      </c>
      <c r="V83" s="228">
        <f>ROUND(E83*U83,2)</f>
        <v>6.11</v>
      </c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158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45">
        <v>73</v>
      </c>
      <c r="B84" s="246" t="s">
        <v>564</v>
      </c>
      <c r="C84" s="253" t="s">
        <v>565</v>
      </c>
      <c r="D84" s="247" t="s">
        <v>130</v>
      </c>
      <c r="E84" s="248">
        <v>1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5.3000000000000009E-4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153</v>
      </c>
      <c r="T84" s="228" t="s">
        <v>349</v>
      </c>
      <c r="U84" s="228">
        <v>0.65800000000000003</v>
      </c>
      <c r="V84" s="228">
        <f>ROUND(E84*U84,2)</f>
        <v>0.66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158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45">
        <v>74</v>
      </c>
      <c r="B85" s="246" t="s">
        <v>566</v>
      </c>
      <c r="C85" s="253" t="s">
        <v>567</v>
      </c>
      <c r="D85" s="247" t="s">
        <v>519</v>
      </c>
      <c r="E85" s="248">
        <v>24</v>
      </c>
      <c r="F85" s="249"/>
      <c r="G85" s="250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8">
        <v>1.4500000000000001E-2</v>
      </c>
      <c r="O85" s="228">
        <f>ROUND(E85*N85,2)</f>
        <v>0.35</v>
      </c>
      <c r="P85" s="228">
        <v>0</v>
      </c>
      <c r="Q85" s="228">
        <f>ROUND(E85*P85,2)</f>
        <v>0</v>
      </c>
      <c r="R85" s="228"/>
      <c r="S85" s="228" t="s">
        <v>153</v>
      </c>
      <c r="T85" s="228" t="s">
        <v>349</v>
      </c>
      <c r="U85" s="228">
        <v>1.9000000000000001</v>
      </c>
      <c r="V85" s="228">
        <f>ROUND(E85*U85,2)</f>
        <v>45.6</v>
      </c>
      <c r="W85" s="22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158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45">
        <v>75</v>
      </c>
      <c r="B86" s="246" t="s">
        <v>568</v>
      </c>
      <c r="C86" s="253" t="s">
        <v>569</v>
      </c>
      <c r="D86" s="247" t="s">
        <v>130</v>
      </c>
      <c r="E86" s="248">
        <v>10</v>
      </c>
      <c r="F86" s="249"/>
      <c r="G86" s="250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6.5000000000000006E-3</v>
      </c>
      <c r="O86" s="228">
        <f>ROUND(E86*N86,2)</f>
        <v>7.0000000000000007E-2</v>
      </c>
      <c r="P86" s="228">
        <v>0</v>
      </c>
      <c r="Q86" s="228">
        <f>ROUND(E86*P86,2)</f>
        <v>0</v>
      </c>
      <c r="R86" s="228" t="s">
        <v>454</v>
      </c>
      <c r="S86" s="228" t="s">
        <v>153</v>
      </c>
      <c r="T86" s="228" t="s">
        <v>349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362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45">
        <v>76</v>
      </c>
      <c r="B87" s="246" t="s">
        <v>570</v>
      </c>
      <c r="C87" s="253" t="s">
        <v>571</v>
      </c>
      <c r="D87" s="247" t="s">
        <v>130</v>
      </c>
      <c r="E87" s="248">
        <v>5</v>
      </c>
      <c r="F87" s="249"/>
      <c r="G87" s="250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9.0000000000000011E-3</v>
      </c>
      <c r="O87" s="228">
        <f>ROUND(E87*N87,2)</f>
        <v>0.05</v>
      </c>
      <c r="P87" s="228">
        <v>0</v>
      </c>
      <c r="Q87" s="228">
        <f>ROUND(E87*P87,2)</f>
        <v>0</v>
      </c>
      <c r="R87" s="228" t="s">
        <v>454</v>
      </c>
      <c r="S87" s="228" t="s">
        <v>153</v>
      </c>
      <c r="T87" s="228" t="s">
        <v>349</v>
      </c>
      <c r="U87" s="228">
        <v>0</v>
      </c>
      <c r="V87" s="228">
        <f>ROUND(E87*U87,2)</f>
        <v>0</v>
      </c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362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45">
        <v>77</v>
      </c>
      <c r="B88" s="246" t="s">
        <v>572</v>
      </c>
      <c r="C88" s="253" t="s">
        <v>573</v>
      </c>
      <c r="D88" s="247" t="s">
        <v>130</v>
      </c>
      <c r="E88" s="248">
        <v>1</v>
      </c>
      <c r="F88" s="249"/>
      <c r="G88" s="250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1.8000000000000002E-2</v>
      </c>
      <c r="O88" s="228">
        <f>ROUND(E88*N88,2)</f>
        <v>0.02</v>
      </c>
      <c r="P88" s="228">
        <v>0</v>
      </c>
      <c r="Q88" s="228">
        <f>ROUND(E88*P88,2)</f>
        <v>0</v>
      </c>
      <c r="R88" s="228" t="s">
        <v>454</v>
      </c>
      <c r="S88" s="228" t="s">
        <v>153</v>
      </c>
      <c r="T88" s="228" t="s">
        <v>349</v>
      </c>
      <c r="U88" s="228">
        <v>0</v>
      </c>
      <c r="V88" s="228">
        <f>ROUND(E88*U88,2)</f>
        <v>0</v>
      </c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362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45">
        <v>78</v>
      </c>
      <c r="B89" s="246" t="s">
        <v>574</v>
      </c>
      <c r="C89" s="253" t="s">
        <v>575</v>
      </c>
      <c r="D89" s="247" t="s">
        <v>130</v>
      </c>
      <c r="E89" s="248">
        <v>1</v>
      </c>
      <c r="F89" s="249"/>
      <c r="G89" s="250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0.01</v>
      </c>
      <c r="O89" s="228">
        <f>ROUND(E89*N89,2)</f>
        <v>0.01</v>
      </c>
      <c r="P89" s="228">
        <v>0</v>
      </c>
      <c r="Q89" s="228">
        <f>ROUND(E89*P89,2)</f>
        <v>0</v>
      </c>
      <c r="R89" s="228" t="s">
        <v>454</v>
      </c>
      <c r="S89" s="228" t="s">
        <v>153</v>
      </c>
      <c r="T89" s="228" t="s">
        <v>349</v>
      </c>
      <c r="U89" s="228">
        <v>0</v>
      </c>
      <c r="V89" s="228">
        <f>ROUND(E89*U89,2)</f>
        <v>0</v>
      </c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362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45">
        <v>79</v>
      </c>
      <c r="B90" s="246" t="s">
        <v>576</v>
      </c>
      <c r="C90" s="253" t="s">
        <v>577</v>
      </c>
      <c r="D90" s="247" t="s">
        <v>130</v>
      </c>
      <c r="E90" s="248">
        <v>3</v>
      </c>
      <c r="F90" s="249"/>
      <c r="G90" s="250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8">
        <v>1.1000000000000001E-2</v>
      </c>
      <c r="O90" s="228">
        <f>ROUND(E90*N90,2)</f>
        <v>0.03</v>
      </c>
      <c r="P90" s="228">
        <v>0</v>
      </c>
      <c r="Q90" s="228">
        <f>ROUND(E90*P90,2)</f>
        <v>0</v>
      </c>
      <c r="R90" s="228" t="s">
        <v>454</v>
      </c>
      <c r="S90" s="228" t="s">
        <v>153</v>
      </c>
      <c r="T90" s="228" t="s">
        <v>349</v>
      </c>
      <c r="U90" s="228">
        <v>0</v>
      </c>
      <c r="V90" s="228">
        <f>ROUND(E90*U90,2)</f>
        <v>0</v>
      </c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362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39">
        <v>80</v>
      </c>
      <c r="B91" s="240" t="s">
        <v>578</v>
      </c>
      <c r="C91" s="254" t="s">
        <v>579</v>
      </c>
      <c r="D91" s="241" t="s">
        <v>130</v>
      </c>
      <c r="E91" s="242">
        <v>1</v>
      </c>
      <c r="F91" s="243"/>
      <c r="G91" s="244">
        <f>ROUND(E91*F91,2)</f>
        <v>0</v>
      </c>
      <c r="H91" s="229"/>
      <c r="I91" s="228">
        <f>ROUND(E91*H91,2)</f>
        <v>0</v>
      </c>
      <c r="J91" s="229"/>
      <c r="K91" s="228">
        <f>ROUND(E91*J91,2)</f>
        <v>0</v>
      </c>
      <c r="L91" s="228">
        <v>21</v>
      </c>
      <c r="M91" s="228">
        <f>G91*(1+L91/100)</f>
        <v>0</v>
      </c>
      <c r="N91" s="228">
        <v>9.5000000000000015E-3</v>
      </c>
      <c r="O91" s="228">
        <f>ROUND(E91*N91,2)</f>
        <v>0.01</v>
      </c>
      <c r="P91" s="228">
        <v>0</v>
      </c>
      <c r="Q91" s="228">
        <f>ROUND(E91*P91,2)</f>
        <v>0</v>
      </c>
      <c r="R91" s="228" t="s">
        <v>454</v>
      </c>
      <c r="S91" s="228" t="s">
        <v>153</v>
      </c>
      <c r="T91" s="228" t="s">
        <v>349</v>
      </c>
      <c r="U91" s="228">
        <v>0</v>
      </c>
      <c r="V91" s="228">
        <f>ROUND(E91*U91,2)</f>
        <v>0</v>
      </c>
      <c r="W91" s="22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362</v>
      </c>
      <c r="AH91" s="208"/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ht="22.5" outlineLevel="1">
      <c r="A92" s="225">
        <v>81</v>
      </c>
      <c r="B92" s="226" t="s">
        <v>580</v>
      </c>
      <c r="C92" s="264" t="s">
        <v>581</v>
      </c>
      <c r="D92" s="227" t="s">
        <v>0</v>
      </c>
      <c r="E92" s="263"/>
      <c r="F92" s="229"/>
      <c r="G92" s="228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0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153</v>
      </c>
      <c r="T92" s="228" t="s">
        <v>349</v>
      </c>
      <c r="U92" s="228">
        <v>0</v>
      </c>
      <c r="V92" s="228">
        <f>ROUND(E92*U92,2)</f>
        <v>0</v>
      </c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379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>
      <c r="A93" s="233" t="s">
        <v>126</v>
      </c>
      <c r="B93" s="234" t="s">
        <v>84</v>
      </c>
      <c r="C93" s="252" t="s">
        <v>85</v>
      </c>
      <c r="D93" s="235"/>
      <c r="E93" s="236"/>
      <c r="F93" s="237"/>
      <c r="G93" s="238">
        <f>SUMIF(AG94:AG101,"&lt;&gt;NOR",G94:G101)</f>
        <v>0</v>
      </c>
      <c r="H93" s="232"/>
      <c r="I93" s="232">
        <f>SUM(I94:I101)</f>
        <v>0</v>
      </c>
      <c r="J93" s="232"/>
      <c r="K93" s="232">
        <f>SUM(K94:K101)</f>
        <v>0</v>
      </c>
      <c r="L93" s="232"/>
      <c r="M93" s="232">
        <f>SUM(M94:M101)</f>
        <v>0</v>
      </c>
      <c r="N93" s="232"/>
      <c r="O93" s="232">
        <f>SUM(O94:O101)</f>
        <v>0.11</v>
      </c>
      <c r="P93" s="232"/>
      <c r="Q93" s="232">
        <f>SUM(Q94:Q101)</f>
        <v>0</v>
      </c>
      <c r="R93" s="232"/>
      <c r="S93" s="232"/>
      <c r="T93" s="232"/>
      <c r="U93" s="232"/>
      <c r="V93" s="232">
        <f>SUM(V94:V101)</f>
        <v>44.61</v>
      </c>
      <c r="W93" s="232"/>
      <c r="AG93" t="s">
        <v>127</v>
      </c>
    </row>
    <row r="94" spans="1:60" outlineLevel="1">
      <c r="A94" s="245">
        <v>82</v>
      </c>
      <c r="B94" s="246" t="s">
        <v>582</v>
      </c>
      <c r="C94" s="253" t="s">
        <v>583</v>
      </c>
      <c r="D94" s="247" t="s">
        <v>130</v>
      </c>
      <c r="E94" s="248">
        <v>1</v>
      </c>
      <c r="F94" s="249"/>
      <c r="G94" s="250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8.5000000000000006E-4</v>
      </c>
      <c r="O94" s="228">
        <f>ROUND(E94*N94,2)</f>
        <v>0</v>
      </c>
      <c r="P94" s="228">
        <v>0</v>
      </c>
      <c r="Q94" s="228">
        <f>ROUND(E94*P94,2)</f>
        <v>0</v>
      </c>
      <c r="R94" s="228"/>
      <c r="S94" s="228" t="s">
        <v>153</v>
      </c>
      <c r="T94" s="228" t="s">
        <v>349</v>
      </c>
      <c r="U94" s="228">
        <v>0.16500000000000001</v>
      </c>
      <c r="V94" s="228">
        <f>ROUND(E94*U94,2)</f>
        <v>0.17</v>
      </c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158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45">
        <v>83</v>
      </c>
      <c r="B95" s="246" t="s">
        <v>584</v>
      </c>
      <c r="C95" s="253" t="s">
        <v>585</v>
      </c>
      <c r="D95" s="247" t="s">
        <v>130</v>
      </c>
      <c r="E95" s="248">
        <v>11</v>
      </c>
      <c r="F95" s="249"/>
      <c r="G95" s="250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8.4000000000000003E-4</v>
      </c>
      <c r="O95" s="228">
        <f>ROUND(E95*N95,2)</f>
        <v>0.01</v>
      </c>
      <c r="P95" s="228">
        <v>0</v>
      </c>
      <c r="Q95" s="228">
        <f>ROUND(E95*P95,2)</f>
        <v>0</v>
      </c>
      <c r="R95" s="228"/>
      <c r="S95" s="228" t="s">
        <v>153</v>
      </c>
      <c r="T95" s="228" t="s">
        <v>349</v>
      </c>
      <c r="U95" s="228">
        <v>0.20700000000000002</v>
      </c>
      <c r="V95" s="228">
        <f>ROUND(E95*U95,2)</f>
        <v>2.2799999999999998</v>
      </c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158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45">
        <v>84</v>
      </c>
      <c r="B96" s="246" t="s">
        <v>586</v>
      </c>
      <c r="C96" s="253" t="s">
        <v>587</v>
      </c>
      <c r="D96" s="247" t="s">
        <v>130</v>
      </c>
      <c r="E96" s="248">
        <v>2</v>
      </c>
      <c r="F96" s="249"/>
      <c r="G96" s="250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8">
        <v>1.3600000000000001E-3</v>
      </c>
      <c r="O96" s="228">
        <f>ROUND(E96*N96,2)</f>
        <v>0</v>
      </c>
      <c r="P96" s="228">
        <v>0</v>
      </c>
      <c r="Q96" s="228">
        <f>ROUND(E96*P96,2)</f>
        <v>0</v>
      </c>
      <c r="R96" s="228"/>
      <c r="S96" s="228" t="s">
        <v>153</v>
      </c>
      <c r="T96" s="228" t="s">
        <v>349</v>
      </c>
      <c r="U96" s="228">
        <v>0.22700000000000001</v>
      </c>
      <c r="V96" s="228">
        <f>ROUND(E96*U96,2)</f>
        <v>0.45</v>
      </c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158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45">
        <v>85</v>
      </c>
      <c r="B97" s="246" t="s">
        <v>588</v>
      </c>
      <c r="C97" s="253" t="s">
        <v>589</v>
      </c>
      <c r="D97" s="247" t="s">
        <v>130</v>
      </c>
      <c r="E97" s="248">
        <v>129</v>
      </c>
      <c r="F97" s="249"/>
      <c r="G97" s="250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3.7000000000000005E-4</v>
      </c>
      <c r="O97" s="228">
        <f>ROUND(E97*N97,2)</f>
        <v>0.05</v>
      </c>
      <c r="P97" s="228">
        <v>0</v>
      </c>
      <c r="Q97" s="228">
        <f>ROUND(E97*P97,2)</f>
        <v>0</v>
      </c>
      <c r="R97" s="228"/>
      <c r="S97" s="228" t="s">
        <v>153</v>
      </c>
      <c r="T97" s="228" t="s">
        <v>349</v>
      </c>
      <c r="U97" s="228">
        <v>0.20700000000000002</v>
      </c>
      <c r="V97" s="228">
        <f>ROUND(E97*U97,2)</f>
        <v>26.7</v>
      </c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158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45">
        <v>86</v>
      </c>
      <c r="B98" s="246" t="s">
        <v>590</v>
      </c>
      <c r="C98" s="253" t="s">
        <v>591</v>
      </c>
      <c r="D98" s="247" t="s">
        <v>130</v>
      </c>
      <c r="E98" s="248">
        <v>13</v>
      </c>
      <c r="F98" s="249"/>
      <c r="G98" s="250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6.600000000000001E-4</v>
      </c>
      <c r="O98" s="228">
        <f>ROUND(E98*N98,2)</f>
        <v>0.01</v>
      </c>
      <c r="P98" s="228">
        <v>0</v>
      </c>
      <c r="Q98" s="228">
        <f>ROUND(E98*P98,2)</f>
        <v>0</v>
      </c>
      <c r="R98" s="228"/>
      <c r="S98" s="228" t="s">
        <v>153</v>
      </c>
      <c r="T98" s="228" t="s">
        <v>349</v>
      </c>
      <c r="U98" s="228">
        <v>0.22700000000000001</v>
      </c>
      <c r="V98" s="228">
        <f>ROUND(E98*U98,2)</f>
        <v>2.95</v>
      </c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158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45">
        <v>87</v>
      </c>
      <c r="B99" s="246" t="s">
        <v>592</v>
      </c>
      <c r="C99" s="253" t="s">
        <v>593</v>
      </c>
      <c r="D99" s="247" t="s">
        <v>130</v>
      </c>
      <c r="E99" s="248">
        <v>24</v>
      </c>
      <c r="F99" s="249"/>
      <c r="G99" s="250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8">
        <v>1.0200000000000001E-3</v>
      </c>
      <c r="O99" s="228">
        <f>ROUND(E99*N99,2)</f>
        <v>0.02</v>
      </c>
      <c r="P99" s="228">
        <v>0</v>
      </c>
      <c r="Q99" s="228">
        <f>ROUND(E99*P99,2)</f>
        <v>0</v>
      </c>
      <c r="R99" s="228"/>
      <c r="S99" s="228" t="s">
        <v>153</v>
      </c>
      <c r="T99" s="228" t="s">
        <v>349</v>
      </c>
      <c r="U99" s="228">
        <v>0.26900000000000002</v>
      </c>
      <c r="V99" s="228">
        <f>ROUND(E99*U99,2)</f>
        <v>6.46</v>
      </c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158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45">
        <v>88</v>
      </c>
      <c r="B100" s="246" t="s">
        <v>594</v>
      </c>
      <c r="C100" s="253" t="s">
        <v>595</v>
      </c>
      <c r="D100" s="247" t="s">
        <v>130</v>
      </c>
      <c r="E100" s="248">
        <v>6</v>
      </c>
      <c r="F100" s="249"/>
      <c r="G100" s="250">
        <f>ROUND(E100*F100,2)</f>
        <v>0</v>
      </c>
      <c r="H100" s="229"/>
      <c r="I100" s="228">
        <f>ROUND(E100*H100,2)</f>
        <v>0</v>
      </c>
      <c r="J100" s="229"/>
      <c r="K100" s="228">
        <f>ROUND(E100*J100,2)</f>
        <v>0</v>
      </c>
      <c r="L100" s="228">
        <v>21</v>
      </c>
      <c r="M100" s="228">
        <f>G100*(1+L100/100)</f>
        <v>0</v>
      </c>
      <c r="N100" s="228">
        <v>1.3600000000000001E-3</v>
      </c>
      <c r="O100" s="228">
        <f>ROUND(E100*N100,2)</f>
        <v>0.01</v>
      </c>
      <c r="P100" s="228">
        <v>0</v>
      </c>
      <c r="Q100" s="228">
        <f>ROUND(E100*P100,2)</f>
        <v>0</v>
      </c>
      <c r="R100" s="228"/>
      <c r="S100" s="228" t="s">
        <v>153</v>
      </c>
      <c r="T100" s="228" t="s">
        <v>349</v>
      </c>
      <c r="U100" s="228">
        <v>0.35100000000000003</v>
      </c>
      <c r="V100" s="228">
        <f>ROUND(E100*U100,2)</f>
        <v>2.11</v>
      </c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158</v>
      </c>
      <c r="AH100" s="208"/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outlineLevel="1">
      <c r="A101" s="245">
        <v>89</v>
      </c>
      <c r="B101" s="246" t="s">
        <v>596</v>
      </c>
      <c r="C101" s="253" t="s">
        <v>597</v>
      </c>
      <c r="D101" s="247" t="s">
        <v>130</v>
      </c>
      <c r="E101" s="248">
        <v>42</v>
      </c>
      <c r="F101" s="249"/>
      <c r="G101" s="250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1.9000000000000001E-4</v>
      </c>
      <c r="O101" s="228">
        <f>ROUND(E101*N101,2)</f>
        <v>0.01</v>
      </c>
      <c r="P101" s="228">
        <v>0</v>
      </c>
      <c r="Q101" s="228">
        <f>ROUND(E101*P101,2)</f>
        <v>0</v>
      </c>
      <c r="R101" s="228"/>
      <c r="S101" s="228" t="s">
        <v>153</v>
      </c>
      <c r="T101" s="228" t="s">
        <v>349</v>
      </c>
      <c r="U101" s="228">
        <v>8.3000000000000004E-2</v>
      </c>
      <c r="V101" s="228">
        <f>ROUND(E101*U101,2)</f>
        <v>3.49</v>
      </c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158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>
      <c r="A102" s="233" t="s">
        <v>126</v>
      </c>
      <c r="B102" s="234" t="s">
        <v>101</v>
      </c>
      <c r="C102" s="252" t="s">
        <v>30</v>
      </c>
      <c r="D102" s="235"/>
      <c r="E102" s="236"/>
      <c r="F102" s="237"/>
      <c r="G102" s="238">
        <f>SUMIF(AG103:AG103,"&lt;&gt;NOR",G103:G103)</f>
        <v>0</v>
      </c>
      <c r="H102" s="232"/>
      <c r="I102" s="232">
        <f>SUM(I103:I103)</f>
        <v>0</v>
      </c>
      <c r="J102" s="232"/>
      <c r="K102" s="232">
        <f>SUM(K103:K103)</f>
        <v>0</v>
      </c>
      <c r="L102" s="232"/>
      <c r="M102" s="232">
        <f>SUM(M103:M103)</f>
        <v>0</v>
      </c>
      <c r="N102" s="232"/>
      <c r="O102" s="232">
        <f>SUM(O103:O103)</f>
        <v>0</v>
      </c>
      <c r="P102" s="232"/>
      <c r="Q102" s="232">
        <f>SUM(Q103:Q103)</f>
        <v>0</v>
      </c>
      <c r="R102" s="232"/>
      <c r="S102" s="232"/>
      <c r="T102" s="232"/>
      <c r="U102" s="232"/>
      <c r="V102" s="232">
        <f>SUM(V103:V103)</f>
        <v>0</v>
      </c>
      <c r="W102" s="232"/>
      <c r="AG102" t="s">
        <v>127</v>
      </c>
    </row>
    <row r="103" spans="1:60" outlineLevel="1">
      <c r="A103" s="239">
        <v>90</v>
      </c>
      <c r="B103" s="240" t="s">
        <v>150</v>
      </c>
      <c r="C103" s="254" t="s">
        <v>151</v>
      </c>
      <c r="D103" s="241" t="s">
        <v>152</v>
      </c>
      <c r="E103" s="242">
        <v>1</v>
      </c>
      <c r="F103" s="243"/>
      <c r="G103" s="244">
        <f>ROUND(E103*F103,2)</f>
        <v>0</v>
      </c>
      <c r="H103" s="229"/>
      <c r="I103" s="228">
        <f>ROUND(E103*H103,2)</f>
        <v>0</v>
      </c>
      <c r="J103" s="229"/>
      <c r="K103" s="228">
        <f>ROUND(E103*J103,2)</f>
        <v>0</v>
      </c>
      <c r="L103" s="228">
        <v>21</v>
      </c>
      <c r="M103" s="228">
        <f>G103*(1+L103/100)</f>
        <v>0</v>
      </c>
      <c r="N103" s="228">
        <v>0</v>
      </c>
      <c r="O103" s="228">
        <f>ROUND(E103*N103,2)</f>
        <v>0</v>
      </c>
      <c r="P103" s="228">
        <v>0</v>
      </c>
      <c r="Q103" s="228">
        <f>ROUND(E103*P103,2)</f>
        <v>0</v>
      </c>
      <c r="R103" s="228"/>
      <c r="S103" s="228" t="s">
        <v>153</v>
      </c>
      <c r="T103" s="228" t="s">
        <v>142</v>
      </c>
      <c r="U103" s="228">
        <v>0</v>
      </c>
      <c r="V103" s="228">
        <f>ROUND(E103*U103,2)</f>
        <v>0</v>
      </c>
      <c r="W103" s="22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154</v>
      </c>
      <c r="AH103" s="208"/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>
      <c r="A104" s="5"/>
      <c r="B104" s="6"/>
      <c r="C104" s="256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AE104">
        <v>15</v>
      </c>
      <c r="AF104">
        <v>21</v>
      </c>
    </row>
    <row r="105" spans="1:60">
      <c r="A105" s="211"/>
      <c r="B105" s="212" t="s">
        <v>31</v>
      </c>
      <c r="C105" s="257"/>
      <c r="D105" s="213"/>
      <c r="E105" s="214"/>
      <c r="F105" s="214"/>
      <c r="G105" s="251">
        <f>G8+G12+G30+G59+G93+G102</f>
        <v>0</v>
      </c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AE105">
        <f>SUMIF(L7:L103,AE104,G7:G103)</f>
        <v>0</v>
      </c>
      <c r="AF105">
        <f>SUMIF(L7:L103,AF104,G7:G103)</f>
        <v>0</v>
      </c>
      <c r="AG105" t="s">
        <v>332</v>
      </c>
    </row>
    <row r="106" spans="1:60">
      <c r="A106" s="5"/>
      <c r="B106" s="6"/>
      <c r="C106" s="256"/>
      <c r="D106" s="8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60">
      <c r="A107" s="5"/>
      <c r="B107" s="6"/>
      <c r="C107" s="256"/>
      <c r="D107" s="8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</row>
    <row r="108" spans="1:60">
      <c r="A108" s="215" t="s">
        <v>333</v>
      </c>
      <c r="B108" s="215"/>
      <c r="C108" s="258"/>
      <c r="D108" s="8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>
      <c r="A109" s="216"/>
      <c r="B109" s="217"/>
      <c r="C109" s="259"/>
      <c r="D109" s="217"/>
      <c r="E109" s="217"/>
      <c r="F109" s="217"/>
      <c r="G109" s="218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AG109" t="s">
        <v>334</v>
      </c>
    </row>
    <row r="110" spans="1:60">
      <c r="A110" s="219"/>
      <c r="B110" s="220"/>
      <c r="C110" s="260"/>
      <c r="D110" s="220"/>
      <c r="E110" s="220"/>
      <c r="F110" s="220"/>
      <c r="G110" s="221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>
      <c r="A111" s="219"/>
      <c r="B111" s="220"/>
      <c r="C111" s="260"/>
      <c r="D111" s="220"/>
      <c r="E111" s="220"/>
      <c r="F111" s="220"/>
      <c r="G111" s="221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>
      <c r="A112" s="219"/>
      <c r="B112" s="220"/>
      <c r="C112" s="260"/>
      <c r="D112" s="220"/>
      <c r="E112" s="220"/>
      <c r="F112" s="220"/>
      <c r="G112" s="221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1:33">
      <c r="A113" s="222"/>
      <c r="B113" s="223"/>
      <c r="C113" s="261"/>
      <c r="D113" s="223"/>
      <c r="E113" s="223"/>
      <c r="F113" s="223"/>
      <c r="G113" s="224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</row>
    <row r="114" spans="1:33">
      <c r="A114" s="5"/>
      <c r="B114" s="6"/>
      <c r="C114" s="256"/>
      <c r="D114" s="8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</row>
    <row r="115" spans="1:33">
      <c r="C115" s="262"/>
      <c r="D115" s="192"/>
      <c r="AG115" t="s">
        <v>335</v>
      </c>
    </row>
    <row r="116" spans="1:33">
      <c r="D116" s="192"/>
    </row>
    <row r="117" spans="1:33">
      <c r="D117" s="192"/>
    </row>
    <row r="118" spans="1:33">
      <c r="D118" s="192"/>
    </row>
    <row r="119" spans="1:33">
      <c r="D119" s="192"/>
    </row>
    <row r="120" spans="1:33">
      <c r="D120" s="192"/>
    </row>
    <row r="121" spans="1:33">
      <c r="D121" s="192"/>
    </row>
    <row r="122" spans="1:33">
      <c r="D122" s="192"/>
    </row>
    <row r="123" spans="1:33">
      <c r="D123" s="192"/>
    </row>
    <row r="124" spans="1:33">
      <c r="D124" s="192"/>
    </row>
    <row r="125" spans="1:33">
      <c r="D125" s="192"/>
    </row>
    <row r="126" spans="1:33">
      <c r="D126" s="192"/>
    </row>
    <row r="127" spans="1:33">
      <c r="D127" s="192"/>
    </row>
    <row r="128" spans="1:33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108:C108"/>
    <mergeCell ref="A109:G11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54</v>
      </c>
      <c r="C4" s="200" t="s">
        <v>55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96</v>
      </c>
      <c r="C8" s="252" t="s">
        <v>97</v>
      </c>
      <c r="D8" s="235"/>
      <c r="E8" s="236"/>
      <c r="F8" s="237"/>
      <c r="G8" s="238">
        <f>SUMIF(AG9:AG30,"&lt;&gt;NOR",G9:G30)</f>
        <v>0</v>
      </c>
      <c r="H8" s="232"/>
      <c r="I8" s="232">
        <f>SUM(I9:I30)</f>
        <v>0</v>
      </c>
      <c r="J8" s="232"/>
      <c r="K8" s="232">
        <f>SUM(K9:K30)</f>
        <v>0</v>
      </c>
      <c r="L8" s="232"/>
      <c r="M8" s="232">
        <f>SUM(M9:M30)</f>
        <v>0</v>
      </c>
      <c r="N8" s="232"/>
      <c r="O8" s="232">
        <f>SUM(O9:O30)</f>
        <v>1.5400000000000003</v>
      </c>
      <c r="P8" s="232"/>
      <c r="Q8" s="232">
        <f>SUM(Q9:Q30)</f>
        <v>0</v>
      </c>
      <c r="R8" s="232"/>
      <c r="S8" s="232"/>
      <c r="T8" s="232"/>
      <c r="U8" s="232"/>
      <c r="V8" s="232">
        <f>SUM(V9:V30)</f>
        <v>266.42</v>
      </c>
      <c r="W8" s="232"/>
      <c r="AG8" t="s">
        <v>127</v>
      </c>
    </row>
    <row r="9" spans="1:60" outlineLevel="1">
      <c r="A9" s="245">
        <v>1</v>
      </c>
      <c r="B9" s="246" t="s">
        <v>598</v>
      </c>
      <c r="C9" s="253" t="s">
        <v>599</v>
      </c>
      <c r="D9" s="247" t="s">
        <v>130</v>
      </c>
      <c r="E9" s="248">
        <v>39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153</v>
      </c>
      <c r="T9" s="228" t="s">
        <v>349</v>
      </c>
      <c r="U9" s="228">
        <v>0.37000000000000005</v>
      </c>
      <c r="V9" s="228">
        <f>ROUND(E9*U9,2)</f>
        <v>14.43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158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45">
        <v>2</v>
      </c>
      <c r="B10" s="246" t="s">
        <v>600</v>
      </c>
      <c r="C10" s="253" t="s">
        <v>601</v>
      </c>
      <c r="D10" s="247" t="s">
        <v>130</v>
      </c>
      <c r="E10" s="248">
        <v>17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153</v>
      </c>
      <c r="T10" s="228" t="s">
        <v>349</v>
      </c>
      <c r="U10" s="228">
        <v>0.28500000000000003</v>
      </c>
      <c r="V10" s="228">
        <f>ROUND(E10*U10,2)</f>
        <v>4.8499999999999996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158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45">
        <v>3</v>
      </c>
      <c r="B11" s="246" t="s">
        <v>602</v>
      </c>
      <c r="C11" s="253" t="s">
        <v>603</v>
      </c>
      <c r="D11" s="247" t="s">
        <v>130</v>
      </c>
      <c r="E11" s="248">
        <v>19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153</v>
      </c>
      <c r="T11" s="228" t="s">
        <v>349</v>
      </c>
      <c r="U11" s="228">
        <v>5.0500000000000003E-2</v>
      </c>
      <c r="V11" s="228">
        <f>ROUND(E11*U11,2)</f>
        <v>0.96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158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604</v>
      </c>
      <c r="C12" s="253" t="s">
        <v>605</v>
      </c>
      <c r="D12" s="247" t="s">
        <v>130</v>
      </c>
      <c r="E12" s="248">
        <v>20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153</v>
      </c>
      <c r="T12" s="228" t="s">
        <v>349</v>
      </c>
      <c r="U12" s="228">
        <v>0.05</v>
      </c>
      <c r="V12" s="228">
        <f>ROUND(E12*U12,2)</f>
        <v>1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158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45">
        <v>5</v>
      </c>
      <c r="B13" s="246" t="s">
        <v>606</v>
      </c>
      <c r="C13" s="253" t="s">
        <v>607</v>
      </c>
      <c r="D13" s="247" t="s">
        <v>130</v>
      </c>
      <c r="E13" s="248">
        <v>39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349</v>
      </c>
      <c r="T13" s="228" t="s">
        <v>349</v>
      </c>
      <c r="U13" s="228">
        <v>0.158</v>
      </c>
      <c r="V13" s="228">
        <f>ROUND(E13*U13,2)</f>
        <v>6.16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158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608</v>
      </c>
      <c r="C14" s="253" t="s">
        <v>609</v>
      </c>
      <c r="D14" s="247" t="s">
        <v>130</v>
      </c>
      <c r="E14" s="248">
        <v>45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153</v>
      </c>
      <c r="T14" s="228" t="s">
        <v>153</v>
      </c>
      <c r="U14" s="228">
        <v>0.70000000000000007</v>
      </c>
      <c r="V14" s="228">
        <f>ROUND(E14*U14,2)</f>
        <v>31.5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158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610</v>
      </c>
      <c r="C15" s="253" t="s">
        <v>611</v>
      </c>
      <c r="D15" s="247" t="s">
        <v>130</v>
      </c>
      <c r="E15" s="248">
        <v>9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153</v>
      </c>
      <c r="T15" s="228" t="s">
        <v>349</v>
      </c>
      <c r="U15" s="228">
        <v>1.0781700000000001</v>
      </c>
      <c r="V15" s="228">
        <f>ROUND(E15*U15,2)</f>
        <v>9.6999999999999993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158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612</v>
      </c>
      <c r="C16" s="253" t="s">
        <v>613</v>
      </c>
      <c r="D16" s="247" t="s">
        <v>423</v>
      </c>
      <c r="E16" s="248">
        <v>334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153</v>
      </c>
      <c r="T16" s="228" t="s">
        <v>349</v>
      </c>
      <c r="U16" s="228">
        <v>4.6670000000000003E-2</v>
      </c>
      <c r="V16" s="228">
        <f>ROUND(E16*U16,2)</f>
        <v>15.59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158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614</v>
      </c>
      <c r="C17" s="253" t="s">
        <v>615</v>
      </c>
      <c r="D17" s="247" t="s">
        <v>423</v>
      </c>
      <c r="E17" s="248">
        <v>2040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153</v>
      </c>
      <c r="T17" s="228" t="s">
        <v>349</v>
      </c>
      <c r="U17" s="228">
        <v>5.0960000000000005E-2</v>
      </c>
      <c r="V17" s="228">
        <f>ROUND(E17*U17,2)</f>
        <v>103.96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158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616</v>
      </c>
      <c r="C18" s="253" t="s">
        <v>617</v>
      </c>
      <c r="D18" s="247" t="s">
        <v>423</v>
      </c>
      <c r="E18" s="248">
        <v>1536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153</v>
      </c>
      <c r="T18" s="228" t="s">
        <v>349</v>
      </c>
      <c r="U18" s="228">
        <v>5.0960000000000005E-2</v>
      </c>
      <c r="V18" s="228">
        <f>ROUND(E18*U18,2)</f>
        <v>78.27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158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618</v>
      </c>
      <c r="C19" s="253" t="s">
        <v>619</v>
      </c>
      <c r="D19" s="247" t="s">
        <v>361</v>
      </c>
      <c r="E19" s="248">
        <v>19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141</v>
      </c>
      <c r="T19" s="228" t="s">
        <v>483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484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620</v>
      </c>
      <c r="C20" s="253" t="s">
        <v>621</v>
      </c>
      <c r="D20" s="247" t="s">
        <v>361</v>
      </c>
      <c r="E20" s="248">
        <v>21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141</v>
      </c>
      <c r="T20" s="228" t="s">
        <v>483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484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622</v>
      </c>
      <c r="C21" s="253" t="s">
        <v>623</v>
      </c>
      <c r="D21" s="247" t="s">
        <v>361</v>
      </c>
      <c r="E21" s="248">
        <v>28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141</v>
      </c>
      <c r="T21" s="228" t="s">
        <v>483</v>
      </c>
      <c r="U21" s="228">
        <v>0</v>
      </c>
      <c r="V21" s="228">
        <f>ROUND(E21*U21,2)</f>
        <v>0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484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>
      <c r="A22" s="245">
        <v>14</v>
      </c>
      <c r="B22" s="246" t="s">
        <v>624</v>
      </c>
      <c r="C22" s="253" t="s">
        <v>625</v>
      </c>
      <c r="D22" s="247" t="s">
        <v>423</v>
      </c>
      <c r="E22" s="248">
        <v>2040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1.3000000000000002E-4</v>
      </c>
      <c r="O22" s="228">
        <f>ROUND(E22*N22,2)</f>
        <v>0.27</v>
      </c>
      <c r="P22" s="228">
        <v>0</v>
      </c>
      <c r="Q22" s="228">
        <f>ROUND(E22*P22,2)</f>
        <v>0</v>
      </c>
      <c r="R22" s="228" t="s">
        <v>454</v>
      </c>
      <c r="S22" s="228" t="s">
        <v>153</v>
      </c>
      <c r="T22" s="228" t="s">
        <v>349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362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>
      <c r="A23" s="245">
        <v>15</v>
      </c>
      <c r="B23" s="246" t="s">
        <v>626</v>
      </c>
      <c r="C23" s="253" t="s">
        <v>627</v>
      </c>
      <c r="D23" s="247" t="s">
        <v>423</v>
      </c>
      <c r="E23" s="248">
        <v>1536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1.7000000000000001E-4</v>
      </c>
      <c r="O23" s="228">
        <f>ROUND(E23*N23,2)</f>
        <v>0.26</v>
      </c>
      <c r="P23" s="228">
        <v>0</v>
      </c>
      <c r="Q23" s="228">
        <f>ROUND(E23*P23,2)</f>
        <v>0</v>
      </c>
      <c r="R23" s="228" t="s">
        <v>454</v>
      </c>
      <c r="S23" s="228" t="s">
        <v>153</v>
      </c>
      <c r="T23" s="228" t="s">
        <v>349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362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16</v>
      </c>
      <c r="B24" s="246" t="s">
        <v>628</v>
      </c>
      <c r="C24" s="253" t="s">
        <v>629</v>
      </c>
      <c r="D24" s="247" t="s">
        <v>423</v>
      </c>
      <c r="E24" s="248">
        <v>334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1.1E-4</v>
      </c>
      <c r="O24" s="228">
        <f>ROUND(E24*N24,2)</f>
        <v>0.04</v>
      </c>
      <c r="P24" s="228">
        <v>0</v>
      </c>
      <c r="Q24" s="228">
        <f>ROUND(E24*P24,2)</f>
        <v>0</v>
      </c>
      <c r="R24" s="228" t="s">
        <v>454</v>
      </c>
      <c r="S24" s="228" t="s">
        <v>153</v>
      </c>
      <c r="T24" s="228" t="s">
        <v>349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362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17</v>
      </c>
      <c r="B25" s="246" t="s">
        <v>630</v>
      </c>
      <c r="C25" s="253" t="s">
        <v>631</v>
      </c>
      <c r="D25" s="247" t="s">
        <v>130</v>
      </c>
      <c r="E25" s="248">
        <v>36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1.2E-2</v>
      </c>
      <c r="O25" s="228">
        <f>ROUND(E25*N25,2)</f>
        <v>0.43</v>
      </c>
      <c r="P25" s="228">
        <v>0</v>
      </c>
      <c r="Q25" s="228">
        <f>ROUND(E25*P25,2)</f>
        <v>0</v>
      </c>
      <c r="R25" s="228"/>
      <c r="S25" s="228" t="s">
        <v>141</v>
      </c>
      <c r="T25" s="228" t="s">
        <v>142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362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18</v>
      </c>
      <c r="B26" s="246" t="s">
        <v>632</v>
      </c>
      <c r="C26" s="253" t="s">
        <v>633</v>
      </c>
      <c r="D26" s="247" t="s">
        <v>130</v>
      </c>
      <c r="E26" s="248">
        <v>9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1.2E-2</v>
      </c>
      <c r="O26" s="228">
        <f>ROUND(E26*N26,2)</f>
        <v>0.11</v>
      </c>
      <c r="P26" s="228">
        <v>0</v>
      </c>
      <c r="Q26" s="228">
        <f>ROUND(E26*P26,2)</f>
        <v>0</v>
      </c>
      <c r="R26" s="228"/>
      <c r="S26" s="228" t="s">
        <v>141</v>
      </c>
      <c r="T26" s="228" t="s">
        <v>142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362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>
      <c r="A27" s="245">
        <v>19</v>
      </c>
      <c r="B27" s="246" t="s">
        <v>634</v>
      </c>
      <c r="C27" s="253" t="s">
        <v>635</v>
      </c>
      <c r="D27" s="247" t="s">
        <v>130</v>
      </c>
      <c r="E27" s="248">
        <v>33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1.2E-2</v>
      </c>
      <c r="O27" s="228">
        <f>ROUND(E27*N27,2)</f>
        <v>0.4</v>
      </c>
      <c r="P27" s="228">
        <v>0</v>
      </c>
      <c r="Q27" s="228">
        <f>ROUND(E27*P27,2)</f>
        <v>0</v>
      </c>
      <c r="R27" s="228"/>
      <c r="S27" s="228" t="s">
        <v>141</v>
      </c>
      <c r="T27" s="228" t="s">
        <v>142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362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45">
        <v>20</v>
      </c>
      <c r="B28" s="246" t="s">
        <v>636</v>
      </c>
      <c r="C28" s="253" t="s">
        <v>637</v>
      </c>
      <c r="D28" s="247" t="s">
        <v>130</v>
      </c>
      <c r="E28" s="248">
        <v>19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3.4000000000000002E-4</v>
      </c>
      <c r="O28" s="228">
        <f>ROUND(E28*N28,2)</f>
        <v>0.01</v>
      </c>
      <c r="P28" s="228">
        <v>0</v>
      </c>
      <c r="Q28" s="228">
        <f>ROUND(E28*P28,2)</f>
        <v>0</v>
      </c>
      <c r="R28" s="228" t="s">
        <v>454</v>
      </c>
      <c r="S28" s="228" t="s">
        <v>153</v>
      </c>
      <c r="T28" s="228" t="s">
        <v>349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362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21</v>
      </c>
      <c r="B29" s="246" t="s">
        <v>638</v>
      </c>
      <c r="C29" s="253" t="s">
        <v>639</v>
      </c>
      <c r="D29" s="247" t="s">
        <v>130</v>
      </c>
      <c r="E29" s="248">
        <v>20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3.4000000000000002E-4</v>
      </c>
      <c r="O29" s="228">
        <f>ROUND(E29*N29,2)</f>
        <v>0.01</v>
      </c>
      <c r="P29" s="228">
        <v>0</v>
      </c>
      <c r="Q29" s="228">
        <f>ROUND(E29*P29,2)</f>
        <v>0</v>
      </c>
      <c r="R29" s="228" t="s">
        <v>454</v>
      </c>
      <c r="S29" s="228" t="s">
        <v>153</v>
      </c>
      <c r="T29" s="228" t="s">
        <v>349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362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45">
        <v>22</v>
      </c>
      <c r="B30" s="246" t="s">
        <v>640</v>
      </c>
      <c r="C30" s="253" t="s">
        <v>641</v>
      </c>
      <c r="D30" s="247" t="s">
        <v>130</v>
      </c>
      <c r="E30" s="248">
        <v>27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5.1000000000000004E-4</v>
      </c>
      <c r="O30" s="228">
        <f>ROUND(E30*N30,2)</f>
        <v>0.01</v>
      </c>
      <c r="P30" s="228">
        <v>0</v>
      </c>
      <c r="Q30" s="228">
        <f>ROUND(E30*P30,2)</f>
        <v>0</v>
      </c>
      <c r="R30" s="228"/>
      <c r="S30" s="228" t="s">
        <v>141</v>
      </c>
      <c r="T30" s="228" t="s">
        <v>142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362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>
      <c r="A31" s="233" t="s">
        <v>126</v>
      </c>
      <c r="B31" s="234" t="s">
        <v>98</v>
      </c>
      <c r="C31" s="252" t="s">
        <v>99</v>
      </c>
      <c r="D31" s="235"/>
      <c r="E31" s="236"/>
      <c r="F31" s="237"/>
      <c r="G31" s="238">
        <f>SUMIF(AG32:AG33,"&lt;&gt;NOR",G32:G33)</f>
        <v>0</v>
      </c>
      <c r="H31" s="232"/>
      <c r="I31" s="232">
        <f>SUM(I32:I33)</f>
        <v>0</v>
      </c>
      <c r="J31" s="232"/>
      <c r="K31" s="232">
        <f>SUM(K32:K33)</f>
        <v>0</v>
      </c>
      <c r="L31" s="232"/>
      <c r="M31" s="232">
        <f>SUM(M32:M33)</f>
        <v>0</v>
      </c>
      <c r="N31" s="232"/>
      <c r="O31" s="232">
        <f>SUM(O32:O33)</f>
        <v>0.02</v>
      </c>
      <c r="P31" s="232"/>
      <c r="Q31" s="232">
        <f>SUM(Q32:Q33)</f>
        <v>0</v>
      </c>
      <c r="R31" s="232"/>
      <c r="S31" s="232"/>
      <c r="T31" s="232"/>
      <c r="U31" s="232"/>
      <c r="V31" s="232">
        <f>SUM(V32:V33)</f>
        <v>3.12</v>
      </c>
      <c r="W31" s="232"/>
      <c r="AG31" t="s">
        <v>127</v>
      </c>
    </row>
    <row r="32" spans="1:60" outlineLevel="1">
      <c r="A32" s="245">
        <v>23</v>
      </c>
      <c r="B32" s="246" t="s">
        <v>642</v>
      </c>
      <c r="C32" s="253" t="s">
        <v>643</v>
      </c>
      <c r="D32" s="247" t="s">
        <v>130</v>
      </c>
      <c r="E32" s="248">
        <v>39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153</v>
      </c>
      <c r="T32" s="228" t="s">
        <v>349</v>
      </c>
      <c r="U32" s="228">
        <v>0.08</v>
      </c>
      <c r="V32" s="228">
        <f>ROUND(E32*U32,2)</f>
        <v>3.12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158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24</v>
      </c>
      <c r="B33" s="246" t="s">
        <v>644</v>
      </c>
      <c r="C33" s="253" t="s">
        <v>645</v>
      </c>
      <c r="D33" s="247" t="s">
        <v>130</v>
      </c>
      <c r="E33" s="248">
        <v>39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5.0000000000000001E-4</v>
      </c>
      <c r="O33" s="228">
        <f>ROUND(E33*N33,2)</f>
        <v>0.02</v>
      </c>
      <c r="P33" s="228">
        <v>0</v>
      </c>
      <c r="Q33" s="228">
        <f>ROUND(E33*P33,2)</f>
        <v>0</v>
      </c>
      <c r="R33" s="228"/>
      <c r="S33" s="228" t="s">
        <v>141</v>
      </c>
      <c r="T33" s="228" t="s">
        <v>142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362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>
      <c r="A34" s="233" t="s">
        <v>126</v>
      </c>
      <c r="B34" s="234" t="s">
        <v>100</v>
      </c>
      <c r="C34" s="252" t="s">
        <v>29</v>
      </c>
      <c r="D34" s="235"/>
      <c r="E34" s="236"/>
      <c r="F34" s="237"/>
      <c r="G34" s="238">
        <f>SUMIF(AG35:AG40,"&lt;&gt;NOR",G35:G40)</f>
        <v>0</v>
      </c>
      <c r="H34" s="232"/>
      <c r="I34" s="232">
        <f>SUM(I35:I40)</f>
        <v>0</v>
      </c>
      <c r="J34" s="232"/>
      <c r="K34" s="232">
        <f>SUM(K35:K40)</f>
        <v>0</v>
      </c>
      <c r="L34" s="232"/>
      <c r="M34" s="232">
        <f>SUM(M35:M40)</f>
        <v>0</v>
      </c>
      <c r="N34" s="232"/>
      <c r="O34" s="232">
        <f>SUM(O35:O40)</f>
        <v>0</v>
      </c>
      <c r="P34" s="232"/>
      <c r="Q34" s="232">
        <f>SUM(Q35:Q40)</f>
        <v>0</v>
      </c>
      <c r="R34" s="232"/>
      <c r="S34" s="232"/>
      <c r="T34" s="232"/>
      <c r="U34" s="232"/>
      <c r="V34" s="232">
        <f>SUM(V35:V40)</f>
        <v>1.02</v>
      </c>
      <c r="W34" s="232"/>
      <c r="AG34" t="s">
        <v>127</v>
      </c>
    </row>
    <row r="35" spans="1:60" outlineLevel="1">
      <c r="A35" s="245">
        <v>25</v>
      </c>
      <c r="B35" s="246" t="s">
        <v>646</v>
      </c>
      <c r="C35" s="253" t="s">
        <v>647</v>
      </c>
      <c r="D35" s="247" t="s">
        <v>519</v>
      </c>
      <c r="E35" s="248">
        <v>1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153</v>
      </c>
      <c r="T35" s="228" t="s">
        <v>142</v>
      </c>
      <c r="U35" s="228">
        <v>0</v>
      </c>
      <c r="V35" s="228">
        <f>ROUND(E35*U35,2)</f>
        <v>0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158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648</v>
      </c>
      <c r="C36" s="253" t="s">
        <v>649</v>
      </c>
      <c r="D36" s="247" t="s">
        <v>519</v>
      </c>
      <c r="E36" s="248">
        <v>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153</v>
      </c>
      <c r="T36" s="228" t="s">
        <v>142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158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650</v>
      </c>
      <c r="C37" s="253" t="s">
        <v>651</v>
      </c>
      <c r="D37" s="247" t="s">
        <v>519</v>
      </c>
      <c r="E37" s="248">
        <v>1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153</v>
      </c>
      <c r="T37" s="228" t="s">
        <v>142</v>
      </c>
      <c r="U37" s="228">
        <v>5.0000000000000001E-3</v>
      </c>
      <c r="V37" s="228">
        <f>ROUND(E37*U37,2)</f>
        <v>0.01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158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>
      <c r="A38" s="245">
        <v>28</v>
      </c>
      <c r="B38" s="246" t="s">
        <v>652</v>
      </c>
      <c r="C38" s="253" t="s">
        <v>653</v>
      </c>
      <c r="D38" s="247" t="s">
        <v>519</v>
      </c>
      <c r="E38" s="248">
        <v>1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 t="s">
        <v>654</v>
      </c>
      <c r="S38" s="228" t="s">
        <v>153</v>
      </c>
      <c r="T38" s="228" t="s">
        <v>142</v>
      </c>
      <c r="U38" s="228">
        <v>1</v>
      </c>
      <c r="V38" s="228">
        <f>ROUND(E38*U38,2)</f>
        <v>1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655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29</v>
      </c>
      <c r="B39" s="246" t="s">
        <v>656</v>
      </c>
      <c r="C39" s="253" t="s">
        <v>657</v>
      </c>
      <c r="D39" s="247" t="s">
        <v>519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141</v>
      </c>
      <c r="T39" s="228" t="s">
        <v>142</v>
      </c>
      <c r="U39" s="228">
        <v>9.5300000000000003E-3</v>
      </c>
      <c r="V39" s="228">
        <f>ROUND(E39*U39,2)</f>
        <v>0.01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655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658</v>
      </c>
      <c r="C40" s="253" t="s">
        <v>659</v>
      </c>
      <c r="D40" s="247" t="s">
        <v>519</v>
      </c>
      <c r="E40" s="248">
        <v>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141</v>
      </c>
      <c r="T40" s="228" t="s">
        <v>142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154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>
      <c r="A41" s="233" t="s">
        <v>126</v>
      </c>
      <c r="B41" s="234" t="s">
        <v>101</v>
      </c>
      <c r="C41" s="252" t="s">
        <v>30</v>
      </c>
      <c r="D41" s="235"/>
      <c r="E41" s="236"/>
      <c r="F41" s="237"/>
      <c r="G41" s="238">
        <f>SUMIF(AG42:AG45,"&lt;&gt;NOR",G42:G45)</f>
        <v>0</v>
      </c>
      <c r="H41" s="232"/>
      <c r="I41" s="232">
        <f>SUM(I42:I45)</f>
        <v>0</v>
      </c>
      <c r="J41" s="232"/>
      <c r="K41" s="232">
        <f>SUM(K42:K45)</f>
        <v>0</v>
      </c>
      <c r="L41" s="232"/>
      <c r="M41" s="232">
        <f>SUM(M42:M45)</f>
        <v>0</v>
      </c>
      <c r="N41" s="232"/>
      <c r="O41" s="232">
        <f>SUM(O42:O45)</f>
        <v>0</v>
      </c>
      <c r="P41" s="232"/>
      <c r="Q41" s="232">
        <f>SUM(Q42:Q45)</f>
        <v>0</v>
      </c>
      <c r="R41" s="232"/>
      <c r="S41" s="232"/>
      <c r="T41" s="232"/>
      <c r="U41" s="232"/>
      <c r="V41" s="232">
        <f>SUM(V42:V45)</f>
        <v>30</v>
      </c>
      <c r="W41" s="232"/>
      <c r="AG41" t="s">
        <v>127</v>
      </c>
    </row>
    <row r="42" spans="1:60" ht="22.5" outlineLevel="1">
      <c r="A42" s="245">
        <v>31</v>
      </c>
      <c r="B42" s="246" t="s">
        <v>660</v>
      </c>
      <c r="C42" s="253" t="s">
        <v>661</v>
      </c>
      <c r="D42" s="247" t="s">
        <v>662</v>
      </c>
      <c r="E42" s="248">
        <v>30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153</v>
      </c>
      <c r="T42" s="228" t="s">
        <v>349</v>
      </c>
      <c r="U42" s="228">
        <v>1</v>
      </c>
      <c r="V42" s="228">
        <f>ROUND(E42*U42,2)</f>
        <v>30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158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32</v>
      </c>
      <c r="B43" s="246" t="s">
        <v>663</v>
      </c>
      <c r="C43" s="253" t="s">
        <v>664</v>
      </c>
      <c r="D43" s="247" t="s">
        <v>665</v>
      </c>
      <c r="E43" s="248">
        <v>30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153</v>
      </c>
      <c r="T43" s="228" t="s">
        <v>142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154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33</v>
      </c>
      <c r="B44" s="246" t="s">
        <v>150</v>
      </c>
      <c r="C44" s="253" t="s">
        <v>151</v>
      </c>
      <c r="D44" s="247" t="s">
        <v>152</v>
      </c>
      <c r="E44" s="248">
        <v>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153</v>
      </c>
      <c r="T44" s="228" t="s">
        <v>142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154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39">
        <v>34</v>
      </c>
      <c r="B45" s="240" t="s">
        <v>666</v>
      </c>
      <c r="C45" s="254" t="s">
        <v>667</v>
      </c>
      <c r="D45" s="241" t="s">
        <v>665</v>
      </c>
      <c r="E45" s="242">
        <v>120</v>
      </c>
      <c r="F45" s="243"/>
      <c r="G45" s="244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153</v>
      </c>
      <c r="T45" s="228" t="s">
        <v>142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154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>
      <c r="A46" s="5"/>
      <c r="B46" s="6"/>
      <c r="C46" s="256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v>15</v>
      </c>
      <c r="AF46">
        <v>21</v>
      </c>
    </row>
    <row r="47" spans="1:60">
      <c r="A47" s="211"/>
      <c r="B47" s="212" t="s">
        <v>31</v>
      </c>
      <c r="C47" s="257"/>
      <c r="D47" s="213"/>
      <c r="E47" s="214"/>
      <c r="F47" s="214"/>
      <c r="G47" s="251">
        <f>G8+G31+G34+G41</f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f>SUMIF(L7:L45,AE46,G7:G45)</f>
        <v>0</v>
      </c>
      <c r="AF47">
        <f>SUMIF(L7:L45,AF46,G7:G45)</f>
        <v>0</v>
      </c>
      <c r="AG47" t="s">
        <v>332</v>
      </c>
    </row>
    <row r="48" spans="1:60">
      <c r="A48" s="5"/>
      <c r="B48" s="6"/>
      <c r="C48" s="256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>
      <c r="A49" s="5"/>
      <c r="B49" s="6"/>
      <c r="C49" s="25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215" t="s">
        <v>333</v>
      </c>
      <c r="B50" s="215"/>
      <c r="C50" s="258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216"/>
      <c r="B51" s="217"/>
      <c r="C51" s="259"/>
      <c r="D51" s="217"/>
      <c r="E51" s="217"/>
      <c r="F51" s="217"/>
      <c r="G51" s="218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G51" t="s">
        <v>334</v>
      </c>
    </row>
    <row r="52" spans="1:33">
      <c r="A52" s="219"/>
      <c r="B52" s="220"/>
      <c r="C52" s="260"/>
      <c r="D52" s="220"/>
      <c r="E52" s="220"/>
      <c r="F52" s="220"/>
      <c r="G52" s="221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>
      <c r="A53" s="219"/>
      <c r="B53" s="220"/>
      <c r="C53" s="260"/>
      <c r="D53" s="220"/>
      <c r="E53" s="220"/>
      <c r="F53" s="220"/>
      <c r="G53" s="221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19"/>
      <c r="B54" s="220"/>
      <c r="C54" s="260"/>
      <c r="D54" s="220"/>
      <c r="E54" s="220"/>
      <c r="F54" s="220"/>
      <c r="G54" s="221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>
      <c r="A55" s="222"/>
      <c r="B55" s="223"/>
      <c r="C55" s="261"/>
      <c r="D55" s="223"/>
      <c r="E55" s="223"/>
      <c r="F55" s="223"/>
      <c r="G55" s="224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5"/>
      <c r="B56" s="6"/>
      <c r="C56" s="256"/>
      <c r="D56" s="8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C57" s="262"/>
      <c r="D57" s="192"/>
      <c r="AG57" t="s">
        <v>335</v>
      </c>
    </row>
    <row r="58" spans="1:33">
      <c r="D58" s="192"/>
    </row>
    <row r="59" spans="1:33">
      <c r="D59" s="192"/>
    </row>
    <row r="60" spans="1:33">
      <c r="D60" s="192"/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0:C50"/>
    <mergeCell ref="A51:G5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D2 1 Pol</vt:lpstr>
      <vt:lpstr>D2 D14C Pol</vt:lpstr>
      <vt:lpstr>D2 D14E Pol</vt:lpstr>
      <vt:lpstr>D2 D14G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'D2 1 Pol'!Názvy_tisku</vt:lpstr>
      <vt:lpstr>'D2 D14C Pol'!Názvy_tisku</vt:lpstr>
      <vt:lpstr>'D2 D14E Pol'!Názvy_tisku</vt:lpstr>
      <vt:lpstr>'D2 D14G Pol'!Názvy_tisku</vt:lpstr>
      <vt:lpstr>oadresa</vt:lpstr>
      <vt:lpstr>Stavba!Objednatel</vt:lpstr>
      <vt:lpstr>Stavba!Objekt</vt:lpstr>
      <vt:lpstr>'D2 1 Pol'!Oblast_tisku</vt:lpstr>
      <vt:lpstr>'D2 D14C Pol'!Oblast_tisku</vt:lpstr>
      <vt:lpstr>'D2 D14E Pol'!Oblast_tisku</vt:lpstr>
      <vt:lpstr>'D2 D14G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2018-11-26T14:11:18Z</dcterms:modified>
</cp:coreProperties>
</file>